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0" windowWidth="5595" windowHeight="6570" activeTab="3"/>
  </bookViews>
  <sheets>
    <sheet name="IS" sheetId="1" r:id="rId1"/>
    <sheet name="BS" sheetId="2" r:id="rId2"/>
    <sheet name="CF" sheetId="3" r:id="rId3"/>
    <sheet name="ES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'BS'!$A$1:$I$82</definedName>
    <definedName name="_xlnm.Print_Area" localSheetId="2">'CF'!$A$1:$F$88</definedName>
    <definedName name="_xlnm.Print_Area" localSheetId="3">'ES'!$A$1:$H$47</definedName>
    <definedName name="_xlnm.Print_Area" localSheetId="0">'IS'!$A$1:$H$55</definedName>
  </definedNames>
  <calcPr fullCalcOnLoad="1"/>
</workbook>
</file>

<file path=xl/sharedStrings.xml><?xml version="1.0" encoding="utf-8"?>
<sst xmlns="http://schemas.openxmlformats.org/spreadsheetml/2006/main" count="209" uniqueCount="170">
  <si>
    <t>FORMOSA PROSONIC INDUSTRIES BERHAD (172312-K)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</si>
  <si>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</si>
  <si>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</si>
  <si>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</si>
  <si>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</si>
  <si>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</si>
  <si>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</si>
  <si>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</si>
  <si>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Finance costs</t>
  </si>
  <si>
    <t>Profit before taxation</t>
  </si>
  <si>
    <t>Minority interests</t>
  </si>
  <si>
    <t>Individual Quarter</t>
  </si>
  <si>
    <t>Cumulative Quarter</t>
  </si>
  <si>
    <t>Current Year Quarter</t>
  </si>
  <si>
    <t>Current Year-To-Date</t>
  </si>
  <si>
    <t>Preceding Year Corresponding Period</t>
  </si>
  <si>
    <t>RM'000</t>
  </si>
  <si>
    <t>PROPERTY, PLANT &amp; EQUIPMENT</t>
  </si>
  <si>
    <t>INTANGIBLE ASSETS</t>
  </si>
  <si>
    <t>INTEREST IN SUBSIDIARY COMPANIES</t>
  </si>
  <si>
    <t>CURRENT ASSETS</t>
  </si>
  <si>
    <t>Inventories</t>
  </si>
  <si>
    <t>Amount owing to a corporate shareholder</t>
  </si>
  <si>
    <t>Tax recoverable</t>
  </si>
  <si>
    <t>Amount due from subsidiary companies</t>
  </si>
  <si>
    <t>Amount due from associated company</t>
  </si>
  <si>
    <t>Investment</t>
  </si>
  <si>
    <t>Amount due from holding company</t>
  </si>
  <si>
    <t>Cash and bank balances</t>
  </si>
  <si>
    <t>CURRENT LIABILITIES</t>
  </si>
  <si>
    <t xml:space="preserve"> Amount due to holding companies</t>
  </si>
  <si>
    <t>Amount due to related companies</t>
  </si>
  <si>
    <t>Amount owing to a director</t>
  </si>
  <si>
    <t>Hire purchase creditors</t>
  </si>
  <si>
    <t>Bank Overdraft</t>
  </si>
  <si>
    <t>Proposed dividend</t>
  </si>
  <si>
    <t>FINANCED BY</t>
  </si>
  <si>
    <t>SHARE CAPITAL</t>
  </si>
  <si>
    <t>RESERVES</t>
  </si>
  <si>
    <t>Share Premium</t>
  </si>
  <si>
    <t>Capital Reserve</t>
  </si>
  <si>
    <t>Revaluation Reserve</t>
  </si>
  <si>
    <t>Preference Share Dividends</t>
  </si>
  <si>
    <t>Foreign Exchange Reserve</t>
  </si>
  <si>
    <t>Retained Profits</t>
  </si>
  <si>
    <t>As at end of current quarter</t>
  </si>
  <si>
    <t>As at preceding financial year end</t>
  </si>
  <si>
    <t xml:space="preserve"> </t>
  </si>
  <si>
    <t>CASH FLOWS FROM OPERATING ACTIVITIES</t>
  </si>
  <si>
    <t>Adjustment for:</t>
  </si>
  <si>
    <t>Depreciation of property, plant and equipment</t>
  </si>
  <si>
    <t>Property, plant and equipment written off</t>
  </si>
  <si>
    <t>Interest expenses</t>
  </si>
  <si>
    <t>Interest income</t>
  </si>
  <si>
    <t>Amortisation of intangible assets</t>
  </si>
  <si>
    <t>- goodwill</t>
  </si>
  <si>
    <t>- computer software</t>
  </si>
  <si>
    <t>Interest paid</t>
  </si>
  <si>
    <t>CASH FLOWS FROM INVESTING ACTIVITIES</t>
  </si>
  <si>
    <t>Acquisition of shares from a minority shareholder in a subsidiary company</t>
  </si>
  <si>
    <t>Interest received</t>
  </si>
  <si>
    <t>Purchase of property, plant and equipment</t>
  </si>
  <si>
    <t>Purchase of intangible assets</t>
  </si>
  <si>
    <t>Proceeds from disposal of property, plant and equipment</t>
  </si>
  <si>
    <t>CASH FLOWS FROM FINANCING ACTIVITIES</t>
  </si>
  <si>
    <t>Payment of interest expenses</t>
  </si>
  <si>
    <t>Repayment of hire purchase and lease liabilities</t>
  </si>
  <si>
    <t>Dividend paid</t>
  </si>
  <si>
    <t>EXCHANGE DIFFERENCE</t>
  </si>
  <si>
    <t>As previously reported</t>
  </si>
  <si>
    <t>Foreign exchange differences on opening balances</t>
  </si>
  <si>
    <t>Share capital</t>
  </si>
  <si>
    <t>Share premium</t>
  </si>
  <si>
    <t>Capital reserve</t>
  </si>
  <si>
    <t>Property revaluation surplus</t>
  </si>
  <si>
    <t>Exchange fluctuation reserve</t>
  </si>
  <si>
    <t>Retained profits</t>
  </si>
  <si>
    <t>Total</t>
  </si>
  <si>
    <t>Currency translation difference</t>
  </si>
  <si>
    <t>the income statement</t>
  </si>
  <si>
    <t>Preceding Year Corresponding Quarter</t>
  </si>
  <si>
    <t>NET CURRENT ASSETS</t>
  </si>
  <si>
    <t>Repayment of term loans</t>
  </si>
  <si>
    <t>(The figures have not been audited)</t>
  </si>
  <si>
    <t>Interest Income</t>
  </si>
  <si>
    <t>Interest Expenses</t>
  </si>
  <si>
    <t>Amount due to subsidiary companies</t>
  </si>
  <si>
    <t>Acquisition of an associate company - cash acquisition</t>
  </si>
  <si>
    <t>Trade receivables</t>
  </si>
  <si>
    <t>Other receivables, deposits and prepayments</t>
  </si>
  <si>
    <t>Trade payables</t>
  </si>
  <si>
    <t>Other payables and accruals</t>
  </si>
  <si>
    <t>Issue of shares arising from ESOS</t>
  </si>
  <si>
    <t>Proceeds from issue of shares</t>
  </si>
  <si>
    <t>Operating profit before working capital changes</t>
  </si>
  <si>
    <t>(a) Basic</t>
  </si>
  <si>
    <t>Net gain not recognised in</t>
  </si>
  <si>
    <t>CONDENSED CONSOLIDATED INCOME STATEMENTS FOR THE QUARTER</t>
  </si>
  <si>
    <t>DEFERRED TAX ASSETS</t>
  </si>
  <si>
    <t>INVESTMENT IN ASSOCIATED COMPANIES</t>
  </si>
  <si>
    <t>OTHER INVESTMENTS</t>
  </si>
  <si>
    <t>Amount owing by an associated company</t>
  </si>
  <si>
    <t>Borrowings (interest bearing)</t>
  </si>
  <si>
    <t>SHAREHOLDERS' EQUITY</t>
  </si>
  <si>
    <t>NON-CURRENT AND DEFERRED LIABILITIES</t>
  </si>
  <si>
    <t>Amortisation of negative goodwill on</t>
  </si>
  <si>
    <t xml:space="preserve">  acquisition of an associated company</t>
  </si>
  <si>
    <t>Share of profits in associated companies</t>
  </si>
  <si>
    <t>Tax expense</t>
  </si>
  <si>
    <t>(b) Diluted</t>
  </si>
  <si>
    <t>Fixed deposits with licensed banks</t>
  </si>
  <si>
    <t>MINORITY INTERESTS</t>
  </si>
  <si>
    <t>Deferred tax liabilities</t>
  </si>
  <si>
    <t>Net cash used in investing activities</t>
  </si>
  <si>
    <t>Acquisition of a subsidiary company - net of cash and cash equivalents acquired</t>
  </si>
  <si>
    <t>31/03/2005</t>
  </si>
  <si>
    <t>Additional investment in an associate company</t>
  </si>
  <si>
    <t>Dividend income from quoted investment</t>
  </si>
  <si>
    <t>N/A</t>
  </si>
  <si>
    <t>Increase in inventories</t>
  </si>
  <si>
    <t>Taxation</t>
  </si>
  <si>
    <t>Impairment loss on goodwill</t>
  </si>
  <si>
    <t>Balance as at 1 April 2004</t>
  </si>
  <si>
    <t>Balance as at 1 April 2005</t>
  </si>
  <si>
    <t>Earnings per share (sen)</t>
  </si>
  <si>
    <t>Increase in other payables and accruals</t>
  </si>
  <si>
    <t>Increase/(Decrease) in short term borrowings</t>
  </si>
  <si>
    <t>(The notes set out on pages 5 to 9 form an integral part of and should be read in conjunction with</t>
  </si>
  <si>
    <t>this interim financial report).</t>
  </si>
  <si>
    <t>(The notes set out on pages 5 to 9 form an integral part of and should be read in conjunction with this interim financial report).</t>
  </si>
  <si>
    <t>Net unrealised loss/(gain) on foreign exchange</t>
  </si>
  <si>
    <t>Profit/(loss) from operations</t>
  </si>
  <si>
    <t>Profit/(loss) before tax</t>
  </si>
  <si>
    <t>Profit/(loss) after tax</t>
  </si>
  <si>
    <t>Dividend received from an associated company</t>
  </si>
  <si>
    <t>(Increase)/Decrease in trade receivables</t>
  </si>
  <si>
    <t>Cash generated from operations</t>
  </si>
  <si>
    <t>Net cash from operating activities</t>
  </si>
  <si>
    <t>Net cash used in financing activities</t>
  </si>
  <si>
    <t>Dividends in respect of financial year 2004</t>
  </si>
  <si>
    <t>Dividend in respect of financial year 2005</t>
  </si>
  <si>
    <t>31/03/2006</t>
  </si>
  <si>
    <t>ENDED 31 MARCH 2006</t>
  </si>
  <si>
    <t>INTERIM REPORT ON CONSOLIDATED RESULTS FOR THE FOURTH QUARTER</t>
  </si>
  <si>
    <t>CONDENSED CONSOLIDATED BALANCE SHEET AS AT 31 MARCH 2006</t>
  </si>
  <si>
    <t>CONDENSED CONSOLIDATED CASH FLOW STATEMENT FOR THE QUARTER ENDED 31 MARCH 2006</t>
  </si>
  <si>
    <t>INTERIM REPORT ON CONSOLIDATED RESULTS FOR THE FOURTH QUARTER ENDED 31 MARCH 2006</t>
  </si>
  <si>
    <t>CONDENSED CONSOLIDATED STATEMENT OF CHANGES IN EQUITY FOR THE QUARTER ENDED 31 MARCH 2006</t>
  </si>
  <si>
    <t>Bad debts written off/Allowance for doubtful debts</t>
  </si>
  <si>
    <t>Balance as at 31 March 2005</t>
  </si>
  <si>
    <t>Balance as at 31 March 2006</t>
  </si>
  <si>
    <t>- Page 1 -</t>
  </si>
  <si>
    <t>- Page 2 -</t>
  </si>
  <si>
    <t>- Page 3 -</t>
  </si>
  <si>
    <t>- Page 4 -</t>
  </si>
  <si>
    <t>Net profit/(loss) for the financial year</t>
  </si>
  <si>
    <t>Net loss on disposal of property, plant and equipment</t>
  </si>
  <si>
    <t>Additional investment in a subsidiary company</t>
  </si>
  <si>
    <t>CASH AND CASH EQUIVALENTS AT END OF FINANCIAL YEAR</t>
  </si>
  <si>
    <t>CASH AND CASH EQUIVALENTS AT BEGINNING OF FINANCIAL YEAR</t>
  </si>
  <si>
    <t>NET DECREASE IN CASH AND CASH EQUIVALENTS</t>
  </si>
  <si>
    <t>Tax refund - net of tax recoverable</t>
  </si>
  <si>
    <t>Increase in trade payables</t>
  </si>
  <si>
    <t>Decrease/(Increase) in other receivables, deposits and prepayments</t>
  </si>
  <si>
    <t>Net profit for the financial year</t>
  </si>
  <si>
    <t>QUARTER ENDED 31 MARCH 2006</t>
  </si>
  <si>
    <t>INTERIM REPORT ON CONSOLIDATED RESULTS FOR THE FOURTH</t>
  </si>
  <si>
    <t>Net assets per share (RM)</t>
  </si>
  <si>
    <t>Net assets per share attributable to ordianry shareholders</t>
  </si>
  <si>
    <t xml:space="preserve">  of the parent (RM)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</si>
</sst>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0_);_(* \(#,##0.0000\);_(* &quot;-&quot;??_);_(@_)"/>
    <numFmt numFmtId="180" formatCode="_(* #,##0.000_);_(* \(#,##0.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0.0000"/>
    <numFmt numFmtId="184" formatCode="0.000"/>
    <numFmt numFmtId="185" formatCode="0.0"/>
    <numFmt numFmtId="186" formatCode="0.00_);[Red]\(0.00\)"/>
    <numFmt numFmtId="187" formatCode="_(* #,##0.0000000_);_(* \(#,##0.0000000\);_(* &quot;-&quot;??_);_(@_)"/>
    <numFmt numFmtId="188" formatCode="_(* #,##0.00000000_);_(* \(#,##0.00000000\);_(* &quot;-&quot;??_);_(@_)"/>
    <numFmt numFmtId="189" formatCode="0.00000000"/>
    <numFmt numFmtId="190" formatCode="0.0000000"/>
    <numFmt numFmtId="191" formatCode="0.000000"/>
    <numFmt numFmtId="192" formatCode="0.00000"/>
  </numFmts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.4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7" fontId="1" fillId="0" borderId="0" xfId="15" applyNumberFormat="1" applyFont="1" applyAlignment="1">
      <alignment/>
    </xf>
    <xf numFmtId="177" fontId="8" fillId="0" borderId="0" xfId="15" applyNumberFormat="1" applyFont="1" applyAlignment="1">
      <alignment horizontal="center" vertical="center" wrapText="1"/>
    </xf>
    <xf numFmtId="177" fontId="7" fillId="0" borderId="0" xfId="15" applyNumberFormat="1" applyFont="1" applyAlignment="1">
      <alignment horizontal="center"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2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7" fontId="10" fillId="0" borderId="0" xfId="15" applyNumberFormat="1" applyFont="1" applyAlignment="1">
      <alignment/>
    </xf>
    <xf numFmtId="177" fontId="10" fillId="0" borderId="0" xfId="15" applyNumberFormat="1" applyFont="1" applyAlignment="1" quotePrefix="1">
      <alignment/>
    </xf>
    <xf numFmtId="177" fontId="1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4" xfId="15" applyNumberFormat="1" applyFont="1" applyFill="1" applyBorder="1" applyAlignment="1">
      <alignment/>
    </xf>
    <xf numFmtId="177" fontId="10" fillId="0" borderId="5" xfId="15" applyNumberFormat="1" applyFont="1" applyFill="1" applyBorder="1" applyAlignment="1">
      <alignment/>
    </xf>
    <xf numFmtId="177" fontId="10" fillId="0" borderId="6" xfId="15" applyNumberFormat="1" applyFont="1" applyFill="1" applyBorder="1" applyAlignment="1">
      <alignment/>
    </xf>
    <xf numFmtId="177" fontId="10" fillId="0" borderId="2" xfId="15" applyNumberFormat="1" applyFont="1" applyFill="1" applyBorder="1" applyAlignment="1">
      <alignment/>
    </xf>
    <xf numFmtId="177" fontId="10" fillId="0" borderId="1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7" fontId="1" fillId="0" borderId="4" xfId="15" applyNumberFormat="1" applyFont="1" applyBorder="1" applyAlignment="1">
      <alignment/>
    </xf>
    <xf numFmtId="177" fontId="1" fillId="0" borderId="7" xfId="15" applyNumberFormat="1" applyFont="1" applyBorder="1" applyAlignment="1">
      <alignment/>
    </xf>
    <xf numFmtId="177" fontId="1" fillId="0" borderId="8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3" fillId="0" borderId="0" xfId="15" applyNumberFormat="1" applyFont="1" applyAlignment="1">
      <alignment/>
    </xf>
    <xf numFmtId="177" fontId="13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5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9" fontId="14" fillId="0" borderId="0" xfId="15" applyNumberFormat="1" applyFont="1" applyAlignment="1">
      <alignment/>
    </xf>
    <xf numFmtId="177" fontId="14" fillId="0" borderId="0" xfId="15" applyNumberFormat="1" applyFont="1" applyAlignment="1">
      <alignment/>
    </xf>
    <xf numFmtId="177" fontId="1" fillId="0" borderId="9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11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 quotePrefix="1">
      <alignment/>
    </xf>
    <xf numFmtId="43" fontId="10" fillId="0" borderId="0" xfId="15" applyFont="1" applyFill="1" applyBorder="1" applyAlignment="1">
      <alignment/>
    </xf>
    <xf numFmtId="188" fontId="14" fillId="0" borderId="0" xfId="15" applyNumberFormat="1" applyFont="1" applyAlignment="1">
      <alignment/>
    </xf>
    <xf numFmtId="43" fontId="1" fillId="0" borderId="3" xfId="15" applyFont="1" applyFill="1" applyBorder="1" applyAlignment="1">
      <alignment horizontal="center"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43" fontId="2" fillId="0" borderId="3" xfId="15" applyFont="1" applyBorder="1" applyAlignment="1">
      <alignment/>
    </xf>
    <xf numFmtId="186" fontId="2" fillId="0" borderId="0" xfId="15" applyNumberFormat="1" applyFont="1" applyAlignment="1">
      <alignment/>
    </xf>
    <xf numFmtId="177" fontId="5" fillId="0" borderId="0" xfId="15" applyNumberFormat="1" applyFont="1" applyFill="1" applyAlignment="1">
      <alignment/>
    </xf>
    <xf numFmtId="177" fontId="5" fillId="0" borderId="4" xfId="15" applyNumberFormat="1" applyFont="1" applyFill="1" applyBorder="1" applyAlignment="1">
      <alignment/>
    </xf>
    <xf numFmtId="177" fontId="5" fillId="0" borderId="5" xfId="15" applyNumberFormat="1" applyFont="1" applyFill="1" applyBorder="1" applyAlignment="1">
      <alignment/>
    </xf>
    <xf numFmtId="177" fontId="5" fillId="0" borderId="6" xfId="15" applyNumberFormat="1" applyFont="1" applyFill="1" applyBorder="1" applyAlignment="1">
      <alignment/>
    </xf>
    <xf numFmtId="177" fontId="5" fillId="0" borderId="2" xfId="15" applyNumberFormat="1" applyFont="1" applyFill="1" applyBorder="1" applyAlignment="1">
      <alignment/>
    </xf>
    <xf numFmtId="177" fontId="5" fillId="0" borderId="0" xfId="15" applyNumberFormat="1" applyFont="1" applyFill="1" applyBorder="1" applyAlignment="1">
      <alignment/>
    </xf>
    <xf numFmtId="177" fontId="5" fillId="0" borderId="1" xfId="15" applyNumberFormat="1" applyFont="1" applyFill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Fill="1" applyAlignment="1">
      <alignment/>
    </xf>
    <xf numFmtId="177" fontId="2" fillId="0" borderId="4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43" fontId="2" fillId="0" borderId="3" xfId="15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8" fillId="0" borderId="0" xfId="0" applyFont="1" applyAlignment="1">
      <alignment horizontal="center" vertical="center" wrapText="1"/>
    </xf>
    <xf numFmtId="177" fontId="4" fillId="0" borderId="0" xfId="15" applyNumberFormat="1" applyFont="1" applyAlignment="1">
      <alignment horizontal="center"/>
    </xf>
    <xf numFmtId="177" fontId="8" fillId="0" borderId="0" xfId="15" applyNumberFormat="1" applyFont="1" applyAlignment="1">
      <alignment horizontal="center" vertical="center" wrapText="1"/>
    </xf>
    <xf numFmtId="0" fontId="1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3-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2-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PI-2Q%202002-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2">
        <row r="12">
          <cell r="S12">
            <v>74956545.78822663</v>
          </cell>
        </row>
        <row r="25">
          <cell r="S25">
            <v>-63563247.43743165</v>
          </cell>
        </row>
        <row r="31">
          <cell r="S31">
            <v>2606155.532849856</v>
          </cell>
        </row>
        <row r="32">
          <cell r="S32">
            <v>2533214.7092976533</v>
          </cell>
        </row>
        <row r="33">
          <cell r="S33">
            <v>1830290.0510547701</v>
          </cell>
        </row>
        <row r="34">
          <cell r="S34">
            <v>195843.56984492182</v>
          </cell>
        </row>
        <row r="51">
          <cell r="S51">
            <v>649410.5477375985</v>
          </cell>
        </row>
        <row r="57">
          <cell r="S57">
            <v>-1800000</v>
          </cell>
        </row>
        <row r="65">
          <cell r="S65">
            <v>120784.12834499998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1st QUARTER"/>
      <sheetName val="FPI KLSE"/>
      <sheetName val="AEFE"/>
      <sheetName val="AE P&amp;L"/>
      <sheetName val="FPM-TAXATION"/>
      <sheetName val="FPM P&amp;L"/>
      <sheetName val="FPI-TAXATION"/>
      <sheetName val="FPI P&amp;L"/>
    </sheetNames>
    <sheetDataSet>
      <sheetData sheetId="2">
        <row r="25">
          <cell r="Q25">
            <v>-74324853.44637327</v>
          </cell>
        </row>
        <row r="31">
          <cell r="Q31">
            <v>1828066.9884627163</v>
          </cell>
        </row>
        <row r="32">
          <cell r="Q32">
            <v>2241083.2988254274</v>
          </cell>
        </row>
        <row r="33">
          <cell r="Q33">
            <v>683395.44</v>
          </cell>
        </row>
        <row r="51">
          <cell r="Q51">
            <v>533737.3825712117</v>
          </cell>
        </row>
        <row r="57">
          <cell r="Q57">
            <v>-860000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4">
        <row r="19">
          <cell r="U19">
            <v>83080.58119369253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D18" sqref="D18"/>
    </sheetView>
  </sheetViews>
  <sheetFormatPr defaultColWidth="9.140625" defaultRowHeight="12.75"/>
  <cols>
    <col min="1" max="1" width="40.7109375" style="1" customWidth="1"/>
    <col min="2" max="2" width="9.140625" style="1" customWidth="1"/>
    <col min="3" max="3" width="0.71875" style="1" customWidth="1"/>
    <col min="4" max="4" width="9.140625" style="8" customWidth="1"/>
    <col min="5" max="5" width="0.71875" style="1" customWidth="1"/>
    <col min="6" max="6" width="9.140625" style="8" customWidth="1"/>
    <col min="7" max="7" width="0.71875" style="1" customWidth="1"/>
    <col min="8" max="8" width="9.140625" style="1" customWidth="1"/>
    <col min="9" max="9" width="0.71875" style="1" customWidth="1"/>
    <col min="10" max="16384" width="7.8515625" style="1" customWidth="1"/>
  </cols>
  <sheetData>
    <row r="1" ht="15.75">
      <c r="A1" s="3" t="s">
        <v>0</v>
      </c>
    </row>
    <row r="2" ht="15.75">
      <c r="A2" s="3" t="s">
        <v>166</v>
      </c>
    </row>
    <row r="3" ht="15.75">
      <c r="A3" s="3" t="s">
        <v>165</v>
      </c>
    </row>
    <row r="4" ht="15.75">
      <c r="A4" s="3" t="s">
        <v>83</v>
      </c>
    </row>
    <row r="6" ht="13.5">
      <c r="A6" s="4" t="s">
        <v>97</v>
      </c>
    </row>
    <row r="7" ht="13.5">
      <c r="A7" s="59" t="s">
        <v>142</v>
      </c>
    </row>
    <row r="9" spans="2:8" ht="14.25">
      <c r="B9" s="88" t="s">
        <v>11</v>
      </c>
      <c r="C9" s="88"/>
      <c r="D9" s="88"/>
      <c r="F9" s="88" t="s">
        <v>12</v>
      </c>
      <c r="G9" s="88"/>
      <c r="H9" s="88"/>
    </row>
    <row r="10" spans="2:8" ht="12.75" customHeight="1">
      <c r="B10" s="87" t="s">
        <v>13</v>
      </c>
      <c r="D10" s="87" t="s">
        <v>80</v>
      </c>
      <c r="F10" s="89" t="s">
        <v>14</v>
      </c>
      <c r="H10" s="87" t="s">
        <v>15</v>
      </c>
    </row>
    <row r="11" spans="2:8" ht="12.75">
      <c r="B11" s="87"/>
      <c r="D11" s="87"/>
      <c r="F11" s="89"/>
      <c r="H11" s="87"/>
    </row>
    <row r="12" spans="2:8" ht="12.75">
      <c r="B12" s="87"/>
      <c r="D12" s="87"/>
      <c r="F12" s="89"/>
      <c r="H12" s="87"/>
    </row>
    <row r="13" spans="2:8" ht="12.75">
      <c r="B13" s="6" t="s">
        <v>141</v>
      </c>
      <c r="C13" s="6"/>
      <c r="D13" s="10" t="s">
        <v>115</v>
      </c>
      <c r="E13" s="6"/>
      <c r="F13" s="10" t="str">
        <f>+B13</f>
        <v>31/03/2006</v>
      </c>
      <c r="G13" s="6"/>
      <c r="H13" s="6" t="str">
        <f>+D13</f>
        <v>31/03/2005</v>
      </c>
    </row>
    <row r="14" spans="1:8" ht="12.75">
      <c r="A14" s="48"/>
      <c r="B14" s="6" t="s">
        <v>16</v>
      </c>
      <c r="C14" s="7"/>
      <c r="D14" s="10" t="str">
        <f>+B14</f>
        <v>RM'000</v>
      </c>
      <c r="E14" s="7"/>
      <c r="F14" s="10" t="str">
        <f>+D14</f>
        <v>RM'000</v>
      </c>
      <c r="G14" s="7"/>
      <c r="H14" s="6" t="str">
        <f>+F14</f>
        <v>RM'000</v>
      </c>
    </row>
    <row r="15" ht="4.5" customHeight="1"/>
    <row r="16" spans="1:8" ht="12.75">
      <c r="A16" s="1" t="s">
        <v>1</v>
      </c>
      <c r="B16" s="63">
        <v>101587.84273156984</v>
      </c>
      <c r="D16" s="8">
        <v>74759</v>
      </c>
      <c r="F16" s="63">
        <v>457498.2612112633</v>
      </c>
      <c r="H16" s="8">
        <v>337365</v>
      </c>
    </row>
    <row r="17" spans="1:8" ht="12.75">
      <c r="A17" s="1" t="s">
        <v>2</v>
      </c>
      <c r="B17" s="64">
        <v>-94834.03778915602</v>
      </c>
      <c r="D17" s="11">
        <v>-68737</v>
      </c>
      <c r="F17" s="64">
        <v>-406430.88485836744</v>
      </c>
      <c r="H17" s="11">
        <v>-300458</v>
      </c>
    </row>
    <row r="18" spans="1:8" ht="12.75">
      <c r="A18" s="1" t="s">
        <v>3</v>
      </c>
      <c r="B18" s="63">
        <v>6753.804942413815</v>
      </c>
      <c r="D18" s="8">
        <v>6022</v>
      </c>
      <c r="F18" s="63">
        <v>51067.376352895866</v>
      </c>
      <c r="H18" s="8">
        <v>36907</v>
      </c>
    </row>
    <row r="19" spans="1:8" ht="12.75">
      <c r="A19" s="1" t="s">
        <v>4</v>
      </c>
      <c r="B19" s="63">
        <v>1745.4168782678285</v>
      </c>
      <c r="D19" s="8">
        <v>289</v>
      </c>
      <c r="F19" s="63">
        <v>3253.4684719232932</v>
      </c>
      <c r="H19" s="8">
        <v>1555</v>
      </c>
    </row>
    <row r="20" spans="1:8" ht="12.75">
      <c r="A20" s="1" t="s">
        <v>5</v>
      </c>
      <c r="B20" s="63">
        <v>-6174.324825436861</v>
      </c>
      <c r="D20" s="8">
        <v>-4293</v>
      </c>
      <c r="F20" s="63">
        <v>-22429.977153101296</v>
      </c>
      <c r="H20" s="8">
        <v>-15750</v>
      </c>
    </row>
    <row r="21" spans="1:8" ht="12.75">
      <c r="A21" s="1" t="s">
        <v>6</v>
      </c>
      <c r="B21" s="63">
        <v>-4713.278710837943</v>
      </c>
      <c r="D21" s="8">
        <v>-1566</v>
      </c>
      <c r="F21" s="63">
        <v>-18198.19784665598</v>
      </c>
      <c r="H21" s="8">
        <v>-12944</v>
      </c>
    </row>
    <row r="22" spans="1:8" ht="12.75">
      <c r="A22" s="1" t="s">
        <v>7</v>
      </c>
      <c r="B22" s="64">
        <v>-3255.5013534872714</v>
      </c>
      <c r="D22" s="11">
        <v>-7235</v>
      </c>
      <c r="F22" s="64">
        <v>-8390.272931218087</v>
      </c>
      <c r="H22" s="11">
        <v>-11419</v>
      </c>
    </row>
    <row r="23" spans="1:8" ht="12.75">
      <c r="A23" s="1" t="s">
        <v>131</v>
      </c>
      <c r="B23" s="63">
        <v>-5643.8830690804325</v>
      </c>
      <c r="D23" s="8">
        <v>-6783</v>
      </c>
      <c r="F23" s="63">
        <v>5302.396893843792</v>
      </c>
      <c r="H23" s="8">
        <v>-1651</v>
      </c>
    </row>
    <row r="24" spans="1:8" ht="12.75">
      <c r="A24" s="1" t="s">
        <v>8</v>
      </c>
      <c r="B24" s="63">
        <v>-342.1708081245721</v>
      </c>
      <c r="D24" s="8">
        <v>-204</v>
      </c>
      <c r="F24" s="63">
        <v>-911.7054587152719</v>
      </c>
      <c r="H24" s="8">
        <v>-761</v>
      </c>
    </row>
    <row r="25" spans="1:8" ht="12.75">
      <c r="A25" s="1" t="s">
        <v>107</v>
      </c>
      <c r="B25" s="64">
        <v>886.8514355434168</v>
      </c>
      <c r="D25" s="11">
        <v>90</v>
      </c>
      <c r="F25" s="64">
        <v>3460.16855755274</v>
      </c>
      <c r="H25" s="11">
        <v>5611</v>
      </c>
    </row>
    <row r="26" spans="1:8" ht="12.75">
      <c r="A26" s="1" t="s">
        <v>132</v>
      </c>
      <c r="B26" s="63">
        <v>-5099.202441661588</v>
      </c>
      <c r="D26" s="8">
        <v>-6897</v>
      </c>
      <c r="F26" s="63">
        <v>7850.85999268126</v>
      </c>
      <c r="H26" s="8">
        <v>3199</v>
      </c>
    </row>
    <row r="27" spans="1:8" ht="12.75">
      <c r="A27" s="1" t="s">
        <v>108</v>
      </c>
      <c r="B27" s="64">
        <v>1634.8127781928088</v>
      </c>
      <c r="D27" s="11">
        <v>108</v>
      </c>
      <c r="F27" s="64">
        <v>-2473.8671203948506</v>
      </c>
      <c r="H27" s="11">
        <v>-1775</v>
      </c>
    </row>
    <row r="28" spans="1:8" ht="12.75">
      <c r="A28" s="1" t="s">
        <v>133</v>
      </c>
      <c r="B28" s="63">
        <v>-3464.389663468779</v>
      </c>
      <c r="D28" s="8">
        <v>-6789</v>
      </c>
      <c r="F28" s="63">
        <v>5376.99287228641</v>
      </c>
      <c r="H28" s="8">
        <v>1424</v>
      </c>
    </row>
    <row r="29" spans="1:8" ht="12.75">
      <c r="A29" s="1" t="s">
        <v>10</v>
      </c>
      <c r="B29" s="63">
        <v>366.8769240060936</v>
      </c>
      <c r="D29" s="11">
        <v>1035</v>
      </c>
      <c r="F29" s="63">
        <v>-453.24030111477776</v>
      </c>
      <c r="H29" s="11">
        <v>1382</v>
      </c>
    </row>
    <row r="30" spans="1:8" s="2" customFormat="1" ht="13.5" thickBot="1">
      <c r="A30" s="2" t="s">
        <v>155</v>
      </c>
      <c r="B30" s="14">
        <v>-3097.512739462685</v>
      </c>
      <c r="D30" s="14">
        <v>-5754</v>
      </c>
      <c r="F30" s="14">
        <v>4923.752571171632</v>
      </c>
      <c r="H30" s="14">
        <v>2806</v>
      </c>
    </row>
    <row r="31" spans="2:8" ht="13.5" thickTop="1">
      <c r="B31" s="63"/>
      <c r="F31" s="63"/>
      <c r="H31" s="8"/>
    </row>
    <row r="32" spans="1:8" ht="12.75">
      <c r="A32" s="1" t="s">
        <v>124</v>
      </c>
      <c r="B32" s="65"/>
      <c r="D32" s="13"/>
      <c r="F32" s="67"/>
      <c r="H32" s="8"/>
    </row>
    <row r="33" spans="1:8" ht="13.5" thickBot="1">
      <c r="A33" s="1" t="s">
        <v>95</v>
      </c>
      <c r="B33" s="66">
        <v>-3.7725537369755093</v>
      </c>
      <c r="D33" s="15">
        <v>-7.008417303535447</v>
      </c>
      <c r="F33" s="66">
        <v>5.996786042448496</v>
      </c>
      <c r="H33" s="15">
        <v>3.420522248895076</v>
      </c>
    </row>
    <row r="34" spans="2:8" ht="13.5" thickTop="1">
      <c r="B34" s="2"/>
      <c r="D34" s="1"/>
      <c r="F34" s="63"/>
      <c r="H34" s="8"/>
    </row>
    <row r="35" spans="1:8" s="23" customFormat="1" ht="13.5" thickBot="1">
      <c r="A35" s="23" t="s">
        <v>109</v>
      </c>
      <c r="B35" s="84" t="s">
        <v>118</v>
      </c>
      <c r="D35" s="62">
        <v>-6.987422598469734</v>
      </c>
      <c r="F35" s="84" t="s">
        <v>118</v>
      </c>
      <c r="H35" s="62">
        <v>3.4086493272374994</v>
      </c>
    </row>
    <row r="36" spans="2:8" ht="13.5" thickTop="1">
      <c r="B36" s="58"/>
      <c r="D36" s="17"/>
      <c r="F36" s="58"/>
      <c r="H36" s="17"/>
    </row>
    <row r="37" spans="1:8" ht="12.75" hidden="1">
      <c r="A37" s="1" t="s">
        <v>84</v>
      </c>
      <c r="B37" s="47">
        <v>113.37842055886131</v>
      </c>
      <c r="D37" s="47">
        <v>35.72738056385464</v>
      </c>
      <c r="F37" s="46">
        <v>311.41141744777303</v>
      </c>
      <c r="H37" s="46">
        <v>164.17058056385463</v>
      </c>
    </row>
    <row r="38" spans="4:8" ht="12.75" hidden="1">
      <c r="D38" s="1"/>
      <c r="H38" s="46"/>
    </row>
    <row r="39" spans="1:8" ht="12.75" hidden="1">
      <c r="A39" s="1" t="s">
        <v>85</v>
      </c>
      <c r="B39" s="47">
        <v>327.3079332243617</v>
      </c>
      <c r="D39" s="47">
        <v>133.56961131204133</v>
      </c>
      <c r="F39" s="46">
        <v>813.649515246202</v>
      </c>
      <c r="H39" s="46">
        <v>631.1776112657003</v>
      </c>
    </row>
    <row r="40" spans="4:8" ht="12.75">
      <c r="D40" s="1"/>
      <c r="H40" s="8"/>
    </row>
    <row r="41" spans="1:8" ht="13.5">
      <c r="A41" s="16" t="s">
        <v>127</v>
      </c>
      <c r="D41" s="1"/>
      <c r="H41" s="8"/>
    </row>
    <row r="42" spans="1:8" ht="13.5">
      <c r="A42" s="16" t="s">
        <v>128</v>
      </c>
      <c r="D42" s="1"/>
      <c r="H42" s="8"/>
    </row>
    <row r="43" spans="4:8" ht="12.75">
      <c r="D43" s="1"/>
      <c r="H43" s="8"/>
    </row>
    <row r="44" spans="4:8" ht="12.75">
      <c r="D44" s="1"/>
      <c r="H44" s="8"/>
    </row>
    <row r="55" spans="1:8" ht="12.75">
      <c r="A55" s="86" t="s">
        <v>151</v>
      </c>
      <c r="B55" s="86"/>
      <c r="C55" s="86"/>
      <c r="D55" s="86"/>
      <c r="E55" s="86"/>
      <c r="F55" s="86"/>
      <c r="G55" s="86"/>
      <c r="H55" s="86"/>
    </row>
  </sheetData>
  <mergeCells count="7">
    <mergeCell ref="A55:H55"/>
    <mergeCell ref="D10:D12"/>
    <mergeCell ref="B9:D9"/>
    <mergeCell ref="F9:H9"/>
    <mergeCell ref="B10:B12"/>
    <mergeCell ref="F10:F12"/>
    <mergeCell ref="H10:H12"/>
  </mergeCells>
  <printOptions/>
  <pageMargins left="0.99" right="0.26" top="1.5" bottom="0.5" header="0.25" footer="0.2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workbookViewId="0" topLeftCell="A1">
      <selection activeCell="B75" sqref="B75"/>
    </sheetView>
  </sheetViews>
  <sheetFormatPr defaultColWidth="9.140625" defaultRowHeight="12.75"/>
  <cols>
    <col min="1" max="1" width="1.421875" style="1" customWidth="1"/>
    <col min="2" max="2" width="45.7109375" style="1" customWidth="1"/>
    <col min="3" max="3" width="14.7109375" style="23" customWidth="1"/>
    <col min="4" max="4" width="1.421875" style="23" customWidth="1"/>
    <col min="5" max="5" width="14.7109375" style="24" customWidth="1"/>
    <col min="6" max="6" width="0.71875" style="1" customWidth="1"/>
    <col min="7" max="7" width="9.140625" style="8" hidden="1" customWidth="1"/>
    <col min="8" max="8" width="0.71875" style="1" customWidth="1"/>
    <col min="9" max="9" width="9.140625" style="1" customWidth="1"/>
    <col min="10" max="10" width="0.71875" style="1" customWidth="1"/>
    <col min="11" max="11" width="9.140625" style="1" hidden="1" customWidth="1"/>
    <col min="12" max="12" width="0.71875" style="1" hidden="1" customWidth="1"/>
    <col min="13" max="13" width="9.140625" style="1" hidden="1" customWidth="1"/>
    <col min="14" max="14" width="0.71875" style="1" hidden="1" customWidth="1"/>
    <col min="15" max="16384" width="7.8515625" style="1" customWidth="1"/>
  </cols>
  <sheetData>
    <row r="1" spans="1:2" ht="15.75">
      <c r="A1" s="3" t="s">
        <v>0</v>
      </c>
      <c r="B1" s="3"/>
    </row>
    <row r="2" spans="1:2" ht="15.75">
      <c r="A2" s="3" t="s">
        <v>143</v>
      </c>
      <c r="B2" s="3"/>
    </row>
    <row r="3" spans="1:2" ht="15.75">
      <c r="A3" s="3" t="s">
        <v>142</v>
      </c>
      <c r="B3" s="3"/>
    </row>
    <row r="4" spans="1:2" ht="15.75">
      <c r="A4" s="3" t="s">
        <v>83</v>
      </c>
      <c r="B4" s="3"/>
    </row>
    <row r="6" spans="1:2" ht="13.5">
      <c r="A6" s="4" t="s">
        <v>144</v>
      </c>
      <c r="B6" s="4"/>
    </row>
    <row r="8" spans="3:13" ht="14.25">
      <c r="C8" s="91" t="s">
        <v>45</v>
      </c>
      <c r="E8" s="91" t="s">
        <v>46</v>
      </c>
      <c r="K8" s="88" t="s">
        <v>12</v>
      </c>
      <c r="L8" s="88"/>
      <c r="M8" s="88"/>
    </row>
    <row r="9" spans="3:13" ht="12.75" customHeight="1">
      <c r="C9" s="91"/>
      <c r="E9" s="91"/>
      <c r="K9" s="89" t="s">
        <v>14</v>
      </c>
      <c r="M9" s="87" t="s">
        <v>15</v>
      </c>
    </row>
    <row r="10" spans="3:13" ht="12.75">
      <c r="C10" s="25" t="s">
        <v>141</v>
      </c>
      <c r="E10" s="25" t="s">
        <v>115</v>
      </c>
      <c r="K10" s="89"/>
      <c r="M10" s="87"/>
    </row>
    <row r="11" spans="3:13" ht="12.75">
      <c r="C11" s="25" t="s">
        <v>16</v>
      </c>
      <c r="D11" s="26"/>
      <c r="E11" s="27" t="str">
        <f>+C11</f>
        <v>RM'000</v>
      </c>
      <c r="K11" s="89"/>
      <c r="M11" s="87"/>
    </row>
    <row r="12" ht="4.5" customHeight="1">
      <c r="K12" s="8"/>
    </row>
    <row r="13" spans="1:13" ht="13.5">
      <c r="A13" s="20" t="s">
        <v>17</v>
      </c>
      <c r="B13" s="20"/>
      <c r="C13" s="68">
        <v>86601.03061533031</v>
      </c>
      <c r="D13" s="29"/>
      <c r="E13" s="28">
        <v>88839.058</v>
      </c>
      <c r="K13" s="8">
        <f>+'[1]FPI-CONSOL'!$S$12/1000</f>
        <v>74956.54578822663</v>
      </c>
      <c r="M13" s="8">
        <f>+'[3]2nd QUARTER'!$U$19</f>
        <v>83080.58119369253</v>
      </c>
    </row>
    <row r="14" spans="1:13" ht="4.5" customHeight="1">
      <c r="A14" s="20"/>
      <c r="B14" s="20"/>
      <c r="C14" s="68"/>
      <c r="D14" s="29"/>
      <c r="E14" s="28"/>
      <c r="K14" s="8"/>
      <c r="M14" s="8"/>
    </row>
    <row r="15" spans="1:13" ht="13.5">
      <c r="A15" s="20" t="s">
        <v>99</v>
      </c>
      <c r="B15" s="20"/>
      <c r="C15" s="68">
        <v>34863.2444325315</v>
      </c>
      <c r="D15" s="29"/>
      <c r="E15" s="28">
        <v>35794.297</v>
      </c>
      <c r="K15" s="11">
        <f>+'[1]FPI-CONSOL'!$S$25/1000</f>
        <v>-63563.24743743165</v>
      </c>
      <c r="M15" s="11">
        <f>+'[2]FPI-CONSOL'!$Q$25/1000-451-407-8+3</f>
        <v>-75187.85344637326</v>
      </c>
    </row>
    <row r="16" spans="1:13" ht="13.5" hidden="1">
      <c r="A16" s="20" t="s">
        <v>19</v>
      </c>
      <c r="B16" s="20"/>
      <c r="C16" s="68">
        <v>-4.0000006556510926E-05</v>
      </c>
      <c r="D16" s="29"/>
      <c r="E16" s="28">
        <v>0</v>
      </c>
      <c r="K16" s="8">
        <f>SUM(K13:K15)</f>
        <v>11393.298350794983</v>
      </c>
      <c r="M16" s="8">
        <f>SUM(M13:M15)</f>
        <v>7892.727747319266</v>
      </c>
    </row>
    <row r="17" spans="1:13" ht="4.5" customHeight="1">
      <c r="A17" s="20"/>
      <c r="B17" s="20"/>
      <c r="C17" s="68"/>
      <c r="D17" s="29"/>
      <c r="E17" s="28"/>
      <c r="K17" s="8"/>
      <c r="M17" s="8"/>
    </row>
    <row r="18" spans="1:13" ht="13.5">
      <c r="A18" s="20" t="s">
        <v>18</v>
      </c>
      <c r="B18" s="20"/>
      <c r="C18" s="68">
        <v>1813.1393705467242</v>
      </c>
      <c r="D18" s="29"/>
      <c r="E18" s="28">
        <v>2256.27</v>
      </c>
      <c r="K18" s="8">
        <f>+'[1]FPI-CONSOL'!$S$51/1000</f>
        <v>649.4105477375986</v>
      </c>
      <c r="M18" s="8">
        <f>+'[2]FPI-CONSOL'!$Q$51/1000</f>
        <v>533.7373825712117</v>
      </c>
    </row>
    <row r="19" spans="1:13" ht="4.5" customHeight="1" hidden="1">
      <c r="A19" s="20"/>
      <c r="B19" s="20"/>
      <c r="C19" s="68"/>
      <c r="D19" s="29"/>
      <c r="E19" s="28"/>
      <c r="K19" s="8">
        <f>-'[1]FPI-CONSOL'!S31/1000</f>
        <v>-2606.155532849856</v>
      </c>
      <c r="M19" s="8">
        <f>-'[2]FPI-CONSOL'!$Q$31/1000</f>
        <v>-1828.0669884627164</v>
      </c>
    </row>
    <row r="20" spans="1:13" ht="13.5" customHeight="1" hidden="1">
      <c r="A20" s="20" t="s">
        <v>100</v>
      </c>
      <c r="B20" s="20"/>
      <c r="C20" s="68">
        <v>0</v>
      </c>
      <c r="D20" s="29"/>
      <c r="E20" s="28">
        <v>0</v>
      </c>
      <c r="K20" s="8"/>
      <c r="M20" s="8"/>
    </row>
    <row r="21" spans="1:13" ht="4.5" customHeight="1">
      <c r="A21" s="20"/>
      <c r="B21" s="20"/>
      <c r="C21" s="68"/>
      <c r="D21" s="29"/>
      <c r="E21" s="28"/>
      <c r="K21" s="8"/>
      <c r="M21" s="8"/>
    </row>
    <row r="22" spans="1:13" ht="13.5" customHeight="1">
      <c r="A22" s="20" t="s">
        <v>98</v>
      </c>
      <c r="B22" s="20"/>
      <c r="C22" s="68">
        <v>321.426</v>
      </c>
      <c r="D22" s="29"/>
      <c r="E22" s="28">
        <v>660.426</v>
      </c>
      <c r="K22" s="8"/>
      <c r="M22" s="8"/>
    </row>
    <row r="23" spans="1:13" ht="4.5" customHeight="1">
      <c r="A23" s="20"/>
      <c r="B23" s="20"/>
      <c r="C23" s="68"/>
      <c r="D23" s="29"/>
      <c r="E23" s="28"/>
      <c r="K23" s="8"/>
      <c r="M23" s="8"/>
    </row>
    <row r="24" spans="1:13" ht="13.5">
      <c r="A24" s="20" t="s">
        <v>20</v>
      </c>
      <c r="B24" s="20"/>
      <c r="C24" s="68"/>
      <c r="D24" s="29"/>
      <c r="E24" s="28"/>
      <c r="K24" s="11">
        <f>-'[1]FPI-CONSOL'!S33/1000</f>
        <v>-1830.2900510547702</v>
      </c>
      <c r="M24" s="11">
        <f>-'[2]FPI-CONSOL'!$Q$33/1000</f>
        <v>-683.3954399999999</v>
      </c>
    </row>
    <row r="25" spans="1:13" ht="13.5">
      <c r="A25" s="20"/>
      <c r="B25" s="20" t="s">
        <v>21</v>
      </c>
      <c r="C25" s="69">
        <v>63364.05728411534</v>
      </c>
      <c r="D25" s="29"/>
      <c r="E25" s="30">
        <v>45926.662</v>
      </c>
      <c r="K25" s="8">
        <f>SUM(K16:K24)</f>
        <v>7606.263314627955</v>
      </c>
      <c r="M25" s="8">
        <f>SUM(M16:M24)</f>
        <v>5915.00270142776</v>
      </c>
    </row>
    <row r="26" spans="1:13" ht="13.5">
      <c r="A26" s="20"/>
      <c r="B26" s="20" t="s">
        <v>88</v>
      </c>
      <c r="C26" s="70">
        <v>91322.60362760788</v>
      </c>
      <c r="D26" s="29"/>
      <c r="E26" s="31">
        <v>69342.585</v>
      </c>
      <c r="K26" s="8">
        <f>-'[1]FPI-CONSOL'!$S$34/1000</f>
        <v>-195.84356984492183</v>
      </c>
      <c r="M26" s="8">
        <f>-383-3</f>
        <v>-386</v>
      </c>
    </row>
    <row r="27" spans="1:13" ht="13.5">
      <c r="A27" s="20"/>
      <c r="B27" s="20" t="s">
        <v>89</v>
      </c>
      <c r="C27" s="70">
        <v>6557.3197782922325</v>
      </c>
      <c r="D27" s="29"/>
      <c r="E27" s="31">
        <v>10095.078</v>
      </c>
      <c r="K27" s="11">
        <v>0</v>
      </c>
      <c r="M27" s="11">
        <v>0</v>
      </c>
    </row>
    <row r="28" spans="1:13" ht="13.5" hidden="1">
      <c r="A28" s="20"/>
      <c r="B28" s="20" t="s">
        <v>22</v>
      </c>
      <c r="C28" s="70">
        <v>0</v>
      </c>
      <c r="D28" s="29"/>
      <c r="E28" s="31">
        <v>0</v>
      </c>
      <c r="K28" s="8">
        <f>SUM(K25:K27)</f>
        <v>7410.419744783033</v>
      </c>
      <c r="M28" s="8">
        <f>SUM(M25:M27)</f>
        <v>5529.00270142776</v>
      </c>
    </row>
    <row r="29" spans="1:13" ht="13.5">
      <c r="A29" s="20"/>
      <c r="B29" s="20" t="s">
        <v>101</v>
      </c>
      <c r="C29" s="70">
        <v>1260.43109</v>
      </c>
      <c r="D29" s="29"/>
      <c r="E29" s="31">
        <v>1205.516</v>
      </c>
      <c r="K29" s="8"/>
      <c r="M29" s="8"/>
    </row>
    <row r="30" spans="1:13" ht="13.5">
      <c r="A30" s="20"/>
      <c r="B30" s="20" t="s">
        <v>23</v>
      </c>
      <c r="C30" s="70">
        <v>658.9632400000002</v>
      </c>
      <c r="D30" s="29"/>
      <c r="E30" s="31">
        <v>2615.187</v>
      </c>
      <c r="K30" s="11">
        <f>+'[1]FPI-CONSOL'!$S$57/1000</f>
        <v>-1800</v>
      </c>
      <c r="M30" s="11">
        <f>+'[2]FPI-CONSOL'!$Q$57/1000</f>
        <v>-860</v>
      </c>
    </row>
    <row r="31" spans="1:13" ht="13.5" hidden="1">
      <c r="A31" s="20"/>
      <c r="B31" s="20" t="s">
        <v>24</v>
      </c>
      <c r="C31" s="70">
        <v>4.656612873077393E-13</v>
      </c>
      <c r="D31" s="29"/>
      <c r="E31" s="31">
        <v>0</v>
      </c>
      <c r="K31" s="8">
        <f>SUM(K28:K30)</f>
        <v>5610.419744783033</v>
      </c>
      <c r="M31" s="8">
        <f>SUM(M28:M30)</f>
        <v>4669.00270142776</v>
      </c>
    </row>
    <row r="32" spans="1:13" ht="13.5" hidden="1">
      <c r="A32" s="20"/>
      <c r="B32" s="20" t="s">
        <v>25</v>
      </c>
      <c r="C32" s="70">
        <v>0</v>
      </c>
      <c r="D32" s="29"/>
      <c r="E32" s="31">
        <v>0</v>
      </c>
      <c r="K32" s="8">
        <f>+'[1]FPI-CONSOL'!$S$65/1000</f>
        <v>120.78412834499997</v>
      </c>
      <c r="M32" s="8">
        <f>639-232</f>
        <v>407</v>
      </c>
    </row>
    <row r="33" spans="1:13" s="2" customFormat="1" ht="14.25" customHeight="1" hidden="1" thickBot="1">
      <c r="A33" s="20"/>
      <c r="B33" s="20" t="s">
        <v>26</v>
      </c>
      <c r="C33" s="70">
        <v>0</v>
      </c>
      <c r="D33" s="29"/>
      <c r="E33" s="31">
        <v>0</v>
      </c>
      <c r="F33" s="1"/>
      <c r="G33" s="8"/>
      <c r="H33" s="1"/>
      <c r="I33" s="1"/>
      <c r="J33" s="1"/>
      <c r="K33" s="14">
        <f>SUM(K31:K32)</f>
        <v>5731.203873128033</v>
      </c>
      <c r="M33" s="14">
        <f>SUM(M31:M32)</f>
        <v>5076.00270142776</v>
      </c>
    </row>
    <row r="34" spans="1:5" ht="13.5" hidden="1">
      <c r="A34" s="20"/>
      <c r="B34" s="20" t="s">
        <v>27</v>
      </c>
      <c r="C34" s="70">
        <v>0</v>
      </c>
      <c r="D34" s="29" t="s">
        <v>47</v>
      </c>
      <c r="E34" s="31">
        <v>0</v>
      </c>
    </row>
    <row r="35" spans="1:5" ht="13.5">
      <c r="A35" s="20"/>
      <c r="B35" s="21" t="s">
        <v>110</v>
      </c>
      <c r="C35" s="70">
        <v>6190.2</v>
      </c>
      <c r="D35" s="29"/>
      <c r="E35" s="31">
        <v>4879.15</v>
      </c>
    </row>
    <row r="36" spans="1:10" ht="13.5">
      <c r="A36" s="20"/>
      <c r="B36" s="20" t="s">
        <v>28</v>
      </c>
      <c r="C36" s="70">
        <v>13760.13432277081</v>
      </c>
      <c r="D36" s="29"/>
      <c r="E36" s="31">
        <v>8365.669</v>
      </c>
      <c r="G36" s="19"/>
      <c r="H36" s="17"/>
      <c r="I36" s="19"/>
      <c r="J36" s="17"/>
    </row>
    <row r="37" spans="1:10" ht="13.5">
      <c r="A37" s="20"/>
      <c r="B37" s="20"/>
      <c r="C37" s="71">
        <v>183113.7093427863</v>
      </c>
      <c r="D37" s="29"/>
      <c r="E37" s="32">
        <v>142429.847</v>
      </c>
      <c r="G37" s="18"/>
      <c r="H37" s="17"/>
      <c r="I37" s="18"/>
      <c r="J37" s="17"/>
    </row>
    <row r="38" spans="1:10" ht="13.5">
      <c r="A38" s="20" t="s">
        <v>29</v>
      </c>
      <c r="B38" s="20"/>
      <c r="C38" s="70"/>
      <c r="D38" s="29"/>
      <c r="E38" s="31"/>
      <c r="G38" s="18"/>
      <c r="H38" s="17"/>
      <c r="I38" s="18"/>
      <c r="J38" s="17"/>
    </row>
    <row r="39" spans="1:10" ht="13.5">
      <c r="A39" s="20"/>
      <c r="B39" s="20" t="s">
        <v>90</v>
      </c>
      <c r="C39" s="70">
        <v>82008.25290313811</v>
      </c>
      <c r="D39" s="29"/>
      <c r="E39" s="31">
        <v>52534.933</v>
      </c>
      <c r="G39" s="18"/>
      <c r="H39" s="17"/>
      <c r="I39" s="18"/>
      <c r="J39" s="17"/>
    </row>
    <row r="40" spans="1:10" ht="13.5">
      <c r="A40" s="20"/>
      <c r="B40" s="20" t="s">
        <v>91</v>
      </c>
      <c r="C40" s="70">
        <v>12245.689802564733</v>
      </c>
      <c r="D40" s="29"/>
      <c r="E40" s="31">
        <v>8619.082</v>
      </c>
      <c r="G40" s="18"/>
      <c r="H40" s="17"/>
      <c r="I40" s="18"/>
      <c r="J40" s="17"/>
    </row>
    <row r="41" spans="1:10" ht="13.5" hidden="1">
      <c r="A41" s="20"/>
      <c r="B41" s="21" t="s">
        <v>86</v>
      </c>
      <c r="C41" s="70">
        <v>0</v>
      </c>
      <c r="D41" s="29"/>
      <c r="E41" s="31">
        <v>0</v>
      </c>
      <c r="G41" s="18"/>
      <c r="H41" s="17"/>
      <c r="I41" s="18"/>
      <c r="J41" s="17"/>
    </row>
    <row r="42" spans="1:10" ht="13.5" hidden="1">
      <c r="A42" s="20"/>
      <c r="B42" s="21" t="s">
        <v>30</v>
      </c>
      <c r="C42" s="70">
        <v>0</v>
      </c>
      <c r="D42" s="29"/>
      <c r="E42" s="31">
        <v>0</v>
      </c>
      <c r="G42" s="18"/>
      <c r="H42" s="17"/>
      <c r="I42" s="17"/>
      <c r="J42" s="17"/>
    </row>
    <row r="43" spans="1:10" ht="13.5" hidden="1">
      <c r="A43" s="20"/>
      <c r="B43" s="20" t="s">
        <v>31</v>
      </c>
      <c r="C43" s="70">
        <v>0</v>
      </c>
      <c r="D43" s="29"/>
      <c r="E43" s="31">
        <v>0</v>
      </c>
      <c r="G43" s="18"/>
      <c r="H43" s="17"/>
      <c r="I43" s="17"/>
      <c r="J43" s="17"/>
    </row>
    <row r="44" spans="1:10" ht="13.5" hidden="1">
      <c r="A44" s="20"/>
      <c r="B44" s="20" t="s">
        <v>32</v>
      </c>
      <c r="C44" s="70">
        <v>0</v>
      </c>
      <c r="D44" s="29"/>
      <c r="E44" s="31">
        <v>0</v>
      </c>
      <c r="G44" s="18"/>
      <c r="H44" s="17"/>
      <c r="I44" s="17"/>
      <c r="J44" s="17"/>
    </row>
    <row r="45" spans="1:10" ht="13.5" hidden="1">
      <c r="A45" s="20"/>
      <c r="B45" s="20" t="s">
        <v>33</v>
      </c>
      <c r="C45" s="70">
        <v>0</v>
      </c>
      <c r="D45" s="29"/>
      <c r="E45" s="31">
        <v>0</v>
      </c>
      <c r="G45" s="18"/>
      <c r="H45" s="17"/>
      <c r="I45" s="17"/>
      <c r="J45" s="17"/>
    </row>
    <row r="46" spans="1:10" ht="13.5">
      <c r="A46" s="20"/>
      <c r="B46" s="20" t="s">
        <v>102</v>
      </c>
      <c r="C46" s="70">
        <v>20188.323972641803</v>
      </c>
      <c r="D46" s="29"/>
      <c r="E46" s="31">
        <v>12609.453</v>
      </c>
      <c r="G46" s="18"/>
      <c r="H46" s="17"/>
      <c r="I46" s="17"/>
      <c r="J46" s="17"/>
    </row>
    <row r="47" spans="1:10" ht="13.5" hidden="1">
      <c r="A47" s="20"/>
      <c r="B47" s="20" t="s">
        <v>34</v>
      </c>
      <c r="C47" s="70">
        <v>0</v>
      </c>
      <c r="D47" s="29"/>
      <c r="E47" s="31">
        <v>0</v>
      </c>
      <c r="G47" s="18"/>
      <c r="H47" s="17"/>
      <c r="I47" s="17"/>
      <c r="J47" s="17"/>
    </row>
    <row r="48" spans="1:10" ht="13.5">
      <c r="A48" s="20"/>
      <c r="B48" s="20" t="s">
        <v>120</v>
      </c>
      <c r="C48" s="70">
        <v>0.678</v>
      </c>
      <c r="D48" s="29"/>
      <c r="E48" s="31">
        <v>96.712</v>
      </c>
      <c r="G48" s="18"/>
      <c r="H48" s="17"/>
      <c r="I48" s="17"/>
      <c r="J48" s="17"/>
    </row>
    <row r="49" spans="1:10" ht="13.5" hidden="1">
      <c r="A49" s="20"/>
      <c r="B49" s="20" t="s">
        <v>35</v>
      </c>
      <c r="C49" s="70">
        <v>0</v>
      </c>
      <c r="D49" s="29"/>
      <c r="E49" s="31">
        <v>0</v>
      </c>
      <c r="G49" s="18"/>
      <c r="H49" s="17"/>
      <c r="I49" s="17"/>
      <c r="J49" s="17"/>
    </row>
    <row r="50" spans="1:10" ht="13.5">
      <c r="A50" s="20"/>
      <c r="B50" s="20"/>
      <c r="C50" s="71">
        <v>114442.94467834466</v>
      </c>
      <c r="D50" s="29"/>
      <c r="E50" s="32">
        <v>73860.18</v>
      </c>
      <c r="G50" s="18"/>
      <c r="H50" s="17"/>
      <c r="I50" s="17"/>
      <c r="J50" s="17"/>
    </row>
    <row r="51" spans="1:10" ht="4.5" customHeight="1">
      <c r="A51" s="20"/>
      <c r="B51" s="20"/>
      <c r="C51" s="68"/>
      <c r="D51" s="29"/>
      <c r="E51" s="28"/>
      <c r="G51" s="18"/>
      <c r="H51" s="17"/>
      <c r="I51" s="17"/>
      <c r="J51" s="17"/>
    </row>
    <row r="52" spans="1:10" ht="13.5">
      <c r="A52" s="20" t="s">
        <v>81</v>
      </c>
      <c r="B52" s="20"/>
      <c r="C52" s="68">
        <v>68670.76466444162</v>
      </c>
      <c r="D52" s="29"/>
      <c r="E52" s="28">
        <v>68569.66700000002</v>
      </c>
      <c r="G52" s="18"/>
      <c r="H52" s="17"/>
      <c r="I52" s="17"/>
      <c r="J52" s="17"/>
    </row>
    <row r="53" spans="1:10" ht="14.25" thickBot="1">
      <c r="A53" s="20"/>
      <c r="B53" s="20"/>
      <c r="C53" s="72">
        <v>192269.60504285013</v>
      </c>
      <c r="D53" s="29"/>
      <c r="E53" s="33">
        <v>196119.71800000005</v>
      </c>
      <c r="G53" s="18"/>
      <c r="H53" s="17"/>
      <c r="I53" s="17"/>
      <c r="J53" s="17"/>
    </row>
    <row r="54" spans="1:10" ht="14.25" thickTop="1">
      <c r="A54" s="22" t="s">
        <v>36</v>
      </c>
      <c r="B54" s="20"/>
      <c r="C54" s="68"/>
      <c r="D54" s="29"/>
      <c r="E54" s="28"/>
      <c r="G54" s="18"/>
      <c r="H54" s="17"/>
      <c r="I54" s="17"/>
      <c r="J54" s="17"/>
    </row>
    <row r="55" spans="1:10" ht="13.5">
      <c r="A55" s="20" t="s">
        <v>37</v>
      </c>
      <c r="B55" s="20"/>
      <c r="C55" s="73">
        <v>82106.5244</v>
      </c>
      <c r="D55" s="29"/>
      <c r="E55" s="29">
        <v>82106.524</v>
      </c>
      <c r="G55" s="18"/>
      <c r="H55" s="17"/>
      <c r="I55" s="17"/>
      <c r="J55" s="17"/>
    </row>
    <row r="56" spans="1:10" ht="4.5" customHeight="1">
      <c r="A56" s="20"/>
      <c r="B56" s="20"/>
      <c r="C56" s="73"/>
      <c r="D56" s="29"/>
      <c r="E56" s="29"/>
      <c r="G56" s="18"/>
      <c r="H56" s="17"/>
      <c r="I56" s="17"/>
      <c r="J56" s="17"/>
    </row>
    <row r="57" spans="1:5" ht="13.5">
      <c r="A57" s="20" t="s">
        <v>38</v>
      </c>
      <c r="B57" s="20"/>
      <c r="C57" s="73"/>
      <c r="D57" s="29"/>
      <c r="E57" s="29"/>
    </row>
    <row r="58" spans="1:5" ht="13.5">
      <c r="A58" s="20"/>
      <c r="B58" s="20" t="s">
        <v>39</v>
      </c>
      <c r="C58" s="73">
        <v>33959.97633</v>
      </c>
      <c r="D58" s="29"/>
      <c r="E58" s="29">
        <v>33959.976</v>
      </c>
    </row>
    <row r="59" spans="1:5" ht="13.5">
      <c r="A59" s="20"/>
      <c r="B59" s="20" t="s">
        <v>40</v>
      </c>
      <c r="C59" s="73">
        <v>1259.1570800000004</v>
      </c>
      <c r="D59" s="29"/>
      <c r="E59" s="29">
        <v>1259.157</v>
      </c>
    </row>
    <row r="60" spans="1:5" ht="13.5">
      <c r="A60" s="20"/>
      <c r="B60" s="20" t="s">
        <v>41</v>
      </c>
      <c r="C60" s="73">
        <v>1414.3922799999998</v>
      </c>
      <c r="D60" s="29"/>
      <c r="E60" s="29">
        <v>1414.392</v>
      </c>
    </row>
    <row r="61" spans="1:5" ht="13.5" hidden="1">
      <c r="A61" s="20"/>
      <c r="B61" s="20" t="s">
        <v>42</v>
      </c>
      <c r="C61" s="73">
        <v>0</v>
      </c>
      <c r="D61" s="29"/>
      <c r="E61" s="29">
        <v>0</v>
      </c>
    </row>
    <row r="62" spans="1:5" ht="13.5">
      <c r="A62" s="20"/>
      <c r="B62" s="20" t="s">
        <v>43</v>
      </c>
      <c r="C62" s="73">
        <v>911.9907666000001</v>
      </c>
      <c r="D62" s="29"/>
      <c r="E62" s="29">
        <v>1122.144</v>
      </c>
    </row>
    <row r="63" spans="1:7" ht="13.5">
      <c r="A63" s="20"/>
      <c r="B63" s="20" t="s">
        <v>44</v>
      </c>
      <c r="C63" s="74">
        <v>58086.63533819483</v>
      </c>
      <c r="D63" s="29"/>
      <c r="E63" s="34">
        <v>57268.211</v>
      </c>
      <c r="G63" s="8">
        <f>+C63-E63-'IS'!F30</f>
        <v>-4105.328232976806</v>
      </c>
    </row>
    <row r="64" spans="1:5" ht="13.5">
      <c r="A64" s="20" t="s">
        <v>103</v>
      </c>
      <c r="B64" s="20"/>
      <c r="C64" s="73">
        <v>177738.67619479483</v>
      </c>
      <c r="D64" s="29"/>
      <c r="E64" s="29">
        <v>177130.404</v>
      </c>
    </row>
    <row r="65" spans="1:5" ht="4.5" customHeight="1">
      <c r="A65" s="20"/>
      <c r="B65" s="20"/>
      <c r="C65" s="73"/>
      <c r="D65" s="29"/>
      <c r="E65" s="29"/>
    </row>
    <row r="66" spans="1:5" ht="13.5">
      <c r="A66" s="20" t="s">
        <v>111</v>
      </c>
      <c r="B66" s="20"/>
      <c r="C66" s="73">
        <v>8880.248354583173</v>
      </c>
      <c r="D66" s="29"/>
      <c r="E66" s="29">
        <v>12134.131</v>
      </c>
    </row>
    <row r="67" spans="1:5" ht="4.5" customHeight="1">
      <c r="A67" s="20"/>
      <c r="B67" s="20"/>
      <c r="C67" s="73"/>
      <c r="D67" s="29"/>
      <c r="E67" s="29"/>
    </row>
    <row r="68" spans="1:5" ht="13.5">
      <c r="A68" s="20" t="s">
        <v>104</v>
      </c>
      <c r="B68" s="20"/>
      <c r="C68" s="73"/>
      <c r="D68" s="29"/>
      <c r="E68" s="29"/>
    </row>
    <row r="69" spans="1:5" ht="13.5" hidden="1">
      <c r="A69" s="20"/>
      <c r="B69" s="20" t="s">
        <v>33</v>
      </c>
      <c r="C69" s="73">
        <v>0</v>
      </c>
      <c r="D69" s="29"/>
      <c r="E69" s="29">
        <v>0</v>
      </c>
    </row>
    <row r="70" spans="1:5" ht="13.5">
      <c r="A70" s="20"/>
      <c r="B70" s="20" t="s">
        <v>102</v>
      </c>
      <c r="C70" s="73">
        <v>864.2315375000001</v>
      </c>
      <c r="D70" s="29"/>
      <c r="E70" s="29">
        <v>965.429</v>
      </c>
    </row>
    <row r="71" spans="1:5" ht="13.5">
      <c r="A71" s="20"/>
      <c r="B71" s="20" t="s">
        <v>112</v>
      </c>
      <c r="C71" s="73">
        <v>4786.449</v>
      </c>
      <c r="D71" s="29"/>
      <c r="E71" s="29">
        <v>5889.754</v>
      </c>
    </row>
    <row r="72" spans="1:5" ht="14.25" thickBot="1">
      <c r="A72" s="20"/>
      <c r="B72" s="20"/>
      <c r="C72" s="72">
        <v>192269.60508687797</v>
      </c>
      <c r="D72" s="29"/>
      <c r="E72" s="33">
        <v>196119.718</v>
      </c>
    </row>
    <row r="73" spans="1:2" ht="14.25" thickTop="1">
      <c r="A73" s="20"/>
      <c r="B73" s="20"/>
    </row>
    <row r="74" spans="1:6" s="2" customFormat="1" ht="13.5">
      <c r="A74" s="49"/>
      <c r="B74" s="2" t="s">
        <v>167</v>
      </c>
      <c r="C74" s="85">
        <v>2.2728878845269693</v>
      </c>
      <c r="D74" s="50"/>
      <c r="E74" s="85">
        <v>2.3051095793557157</v>
      </c>
      <c r="F74" s="50"/>
    </row>
    <row r="75" spans="1:6" s="2" customFormat="1" ht="13.5">
      <c r="A75" s="49"/>
      <c r="C75" s="85"/>
      <c r="D75" s="50"/>
      <c r="E75" s="85"/>
      <c r="F75" s="50"/>
    </row>
    <row r="76" spans="1:6" s="2" customFormat="1" ht="13.5">
      <c r="A76" s="49"/>
      <c r="B76" s="2" t="s">
        <v>168</v>
      </c>
      <c r="C76" s="85"/>
      <c r="D76" s="50"/>
      <c r="E76" s="85"/>
      <c r="F76" s="50"/>
    </row>
    <row r="77" spans="1:6" s="2" customFormat="1" ht="13.5">
      <c r="A77" s="49"/>
      <c r="B77" s="2" t="s">
        <v>169</v>
      </c>
      <c r="C77" s="85">
        <v>2.1647326749443416</v>
      </c>
      <c r="D77" s="50"/>
      <c r="E77" s="85">
        <v>2.15732435585752</v>
      </c>
      <c r="F77" s="50"/>
    </row>
    <row r="78" ht="12.75">
      <c r="E78" s="23"/>
    </row>
    <row r="79" ht="13.5">
      <c r="A79" s="16" t="s">
        <v>127</v>
      </c>
    </row>
    <row r="80" ht="13.5">
      <c r="A80" s="16" t="s">
        <v>128</v>
      </c>
    </row>
    <row r="82" spans="1:5" ht="12.75">
      <c r="A82" s="90" t="s">
        <v>152</v>
      </c>
      <c r="B82" s="90"/>
      <c r="C82" s="90"/>
      <c r="D82" s="90"/>
      <c r="E82" s="90"/>
    </row>
    <row r="83" spans="3:5" ht="13.5">
      <c r="C83" s="29">
        <f>+C53-C72</f>
        <v>-4.4027838157489896E-05</v>
      </c>
      <c r="D83" s="29"/>
      <c r="E83" s="60">
        <f>+E53-E72</f>
        <v>0</v>
      </c>
    </row>
  </sheetData>
  <mergeCells count="6">
    <mergeCell ref="A82:E82"/>
    <mergeCell ref="C8:C9"/>
    <mergeCell ref="E8:E9"/>
    <mergeCell ref="K8:M8"/>
    <mergeCell ref="K9:K11"/>
    <mergeCell ref="M9:M11"/>
  </mergeCells>
  <printOptions/>
  <pageMargins left="1.51" right="0.5" top="1.11" bottom="0.5" header="0.25" footer="0.2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workbookViewId="0" topLeftCell="A1">
      <pane xSplit="3" ySplit="12" topLeftCell="D26" activePane="bottomRight" state="frozen"/>
      <selection pane="topLeft" activeCell="A2" sqref="A2"/>
      <selection pane="topRight" activeCell="D2" sqref="D2"/>
      <selection pane="bottomLeft" activeCell="A13" sqref="A13"/>
      <selection pane="bottomRight" activeCell="D35" sqref="D35"/>
    </sheetView>
  </sheetViews>
  <sheetFormatPr defaultColWidth="9.140625" defaultRowHeight="12.75"/>
  <cols>
    <col min="1" max="2" width="3.140625" style="1" customWidth="1"/>
    <col min="3" max="3" width="62.7109375" style="1" customWidth="1"/>
    <col min="4" max="4" width="16.7109375" style="23" customWidth="1"/>
    <col min="5" max="5" width="1.421875" style="23" customWidth="1"/>
    <col min="6" max="6" width="16.7109375" style="24" customWidth="1"/>
    <col min="7" max="7" width="0.71875" style="1" customWidth="1"/>
    <col min="8" max="8" width="9.140625" style="1" customWidth="1"/>
    <col min="9" max="9" width="0.71875" style="1" customWidth="1"/>
    <col min="10" max="10" width="9.140625" style="1" hidden="1" customWidth="1"/>
    <col min="11" max="11" width="0.71875" style="1" hidden="1" customWidth="1"/>
    <col min="12" max="12" width="9.140625" style="1" hidden="1" customWidth="1"/>
    <col min="13" max="13" width="0.71875" style="1" hidden="1" customWidth="1"/>
    <col min="14" max="16384" width="7.8515625" style="1" customWidth="1"/>
  </cols>
  <sheetData>
    <row r="1" spans="1:3" ht="15.75">
      <c r="A1" s="3" t="s">
        <v>0</v>
      </c>
      <c r="B1" s="3"/>
      <c r="C1" s="3"/>
    </row>
    <row r="2" spans="1:3" ht="15.75">
      <c r="A2" s="3" t="s">
        <v>143</v>
      </c>
      <c r="B2" s="3"/>
      <c r="C2" s="3"/>
    </row>
    <row r="3" spans="1:3" ht="15.75">
      <c r="A3" s="3" t="s">
        <v>142</v>
      </c>
      <c r="B3" s="3"/>
      <c r="C3" s="3"/>
    </row>
    <row r="4" spans="1:3" ht="15.75">
      <c r="A4" s="3" t="s">
        <v>83</v>
      </c>
      <c r="B4" s="3"/>
      <c r="C4" s="3"/>
    </row>
    <row r="5" ht="1.5" customHeight="1"/>
    <row r="6" spans="1:3" ht="13.5">
      <c r="A6" s="4" t="s">
        <v>145</v>
      </c>
      <c r="B6" s="4"/>
      <c r="C6" s="4"/>
    </row>
    <row r="7" ht="1.5" customHeight="1"/>
    <row r="8" spans="4:6" ht="12.75" customHeight="1">
      <c r="D8" s="25"/>
      <c r="F8" s="25"/>
    </row>
    <row r="9" spans="4:6" ht="12.75" customHeight="1">
      <c r="D9" s="25" t="s">
        <v>141</v>
      </c>
      <c r="F9" s="25" t="s">
        <v>115</v>
      </c>
    </row>
    <row r="10" spans="4:12" ht="12.75" customHeight="1">
      <c r="D10" s="25" t="s">
        <v>16</v>
      </c>
      <c r="E10" s="40"/>
      <c r="F10" s="25" t="s">
        <v>16</v>
      </c>
      <c r="J10" s="9"/>
      <c r="L10" s="5"/>
    </row>
    <row r="11" spans="5:10" ht="4.5" customHeight="1">
      <c r="E11" s="41"/>
      <c r="F11" s="23"/>
      <c r="J11" s="8"/>
    </row>
    <row r="12" spans="1:12" ht="13.5">
      <c r="A12" s="2" t="s">
        <v>48</v>
      </c>
      <c r="D12" s="1"/>
      <c r="E12" s="29"/>
      <c r="F12" s="1"/>
      <c r="J12" s="8">
        <f>+'[1]FPI-CONSOL'!$S$12/1000</f>
        <v>74956.54578822663</v>
      </c>
      <c r="L12" s="8">
        <f>+'[3]2nd QUARTER'!$U$19</f>
        <v>83080.58119369253</v>
      </c>
    </row>
    <row r="13" spans="2:12" ht="13.5">
      <c r="B13" s="1" t="s">
        <v>9</v>
      </c>
      <c r="D13" s="63">
        <v>7850.626922681252</v>
      </c>
      <c r="E13" s="29"/>
      <c r="F13" s="8">
        <v>3199.2724220055557</v>
      </c>
      <c r="J13" s="8"/>
      <c r="L13" s="8"/>
    </row>
    <row r="14" spans="4:12" ht="4.5" customHeight="1">
      <c r="D14" s="63"/>
      <c r="E14" s="29"/>
      <c r="F14" s="8"/>
      <c r="J14" s="11">
        <f>+'[1]FPI-CONSOL'!$S$25/1000</f>
        <v>-63563.24743743165</v>
      </c>
      <c r="L14" s="11">
        <f>+'[2]FPI-CONSOL'!$Q$25/1000-451-407-8+3</f>
        <v>-75187.85344637326</v>
      </c>
    </row>
    <row r="15" spans="2:12" ht="13.5">
      <c r="B15" s="1" t="s">
        <v>49</v>
      </c>
      <c r="D15" s="63"/>
      <c r="E15" s="29"/>
      <c r="F15" s="8"/>
      <c r="J15" s="8">
        <f>SUM(J12:J14)</f>
        <v>11393.298350794983</v>
      </c>
      <c r="L15" s="8">
        <f>SUM(L12:L14)</f>
        <v>7892.727747319266</v>
      </c>
    </row>
    <row r="16" spans="3:12" ht="13.5">
      <c r="C16" s="1" t="s">
        <v>50</v>
      </c>
      <c r="D16" s="63">
        <v>10010.925258796826</v>
      </c>
      <c r="E16" s="29"/>
      <c r="F16" s="8">
        <v>8738.629663975757</v>
      </c>
      <c r="J16" s="8">
        <f>+'[1]FPI-CONSOL'!$S$51/1000</f>
        <v>649.4105477375986</v>
      </c>
      <c r="L16" s="8">
        <f>+'[2]FPI-CONSOL'!$Q$51/1000</f>
        <v>533.7373825712117</v>
      </c>
    </row>
    <row r="17" spans="3:12" ht="13.5">
      <c r="C17" s="1" t="s">
        <v>51</v>
      </c>
      <c r="D17" s="63">
        <v>65.21432583538832</v>
      </c>
      <c r="E17" s="29"/>
      <c r="F17" s="8">
        <v>26.99682999999998</v>
      </c>
      <c r="J17" s="8">
        <f>-'[1]FPI-CONSOL'!S31/1000</f>
        <v>-2606.155532849856</v>
      </c>
      <c r="L17" s="8">
        <f>-'[2]FPI-CONSOL'!$Q$31/1000</f>
        <v>-1828.0669884627164</v>
      </c>
    </row>
    <row r="18" spans="3:12" ht="13.5">
      <c r="C18" s="23" t="s">
        <v>121</v>
      </c>
      <c r="D18" s="63">
        <v>453.213</v>
      </c>
      <c r="E18" s="29"/>
      <c r="F18" s="8">
        <v>2041.4151111111114</v>
      </c>
      <c r="J18" s="8"/>
      <c r="L18" s="8"/>
    </row>
    <row r="19" spans="3:12" ht="13.5">
      <c r="C19" s="1" t="s">
        <v>156</v>
      </c>
      <c r="D19" s="63">
        <v>-30.70051111103327</v>
      </c>
      <c r="E19" s="29"/>
      <c r="F19" s="8">
        <v>-57.20143634158722</v>
      </c>
      <c r="J19" s="8">
        <f>-'[1]FPI-CONSOL'!S32/1000</f>
        <v>-2533.2147092976534</v>
      </c>
      <c r="L19" s="8">
        <f>-'[2]FPI-CONSOL'!$Q$32/1000</f>
        <v>-2241.0832988254274</v>
      </c>
    </row>
    <row r="20" spans="3:12" ht="13.5">
      <c r="C20" s="23" t="s">
        <v>148</v>
      </c>
      <c r="D20" s="63">
        <v>311.1937</v>
      </c>
      <c r="E20" s="29"/>
      <c r="F20" s="8">
        <v>2618.50596</v>
      </c>
      <c r="J20" s="8"/>
      <c r="L20" s="8"/>
    </row>
    <row r="21" spans="3:12" ht="13.5">
      <c r="C21" s="1" t="s">
        <v>52</v>
      </c>
      <c r="D21" s="63">
        <v>813.649515246202</v>
      </c>
      <c r="E21" s="29"/>
      <c r="F21" s="8">
        <v>631.1776112657003</v>
      </c>
      <c r="J21" s="11">
        <f>-'[1]FPI-CONSOL'!S33/1000</f>
        <v>-1830.2900510547702</v>
      </c>
      <c r="L21" s="11">
        <f>-'[2]FPI-CONSOL'!$Q$33/1000</f>
        <v>-683.3954399999999</v>
      </c>
    </row>
    <row r="22" spans="3:12" ht="13.5">
      <c r="C22" s="1" t="s">
        <v>53</v>
      </c>
      <c r="D22" s="63">
        <v>-311.41141744777303</v>
      </c>
      <c r="E22" s="29"/>
      <c r="F22" s="8">
        <v>-164.17058056385463</v>
      </c>
      <c r="J22" s="8">
        <f>SUM(J15:J21)</f>
        <v>5073.048605330301</v>
      </c>
      <c r="L22" s="8">
        <f>SUM(L15:L21)</f>
        <v>3673.919402602333</v>
      </c>
    </row>
    <row r="23" spans="3:12" ht="13.5" hidden="1">
      <c r="C23" s="23" t="s">
        <v>117</v>
      </c>
      <c r="D23" s="63">
        <v>0</v>
      </c>
      <c r="E23" s="29"/>
      <c r="F23" s="8">
        <v>0</v>
      </c>
      <c r="J23" s="8"/>
      <c r="L23" s="8"/>
    </row>
    <row r="24" spans="3:12" ht="13.5">
      <c r="C24" s="1" t="s">
        <v>54</v>
      </c>
      <c r="D24" s="63"/>
      <c r="E24" s="29"/>
      <c r="F24" s="8"/>
      <c r="J24" s="11">
        <v>0</v>
      </c>
      <c r="L24" s="11">
        <v>0</v>
      </c>
    </row>
    <row r="25" spans="3:12" ht="13.5">
      <c r="C25" s="35" t="s">
        <v>55</v>
      </c>
      <c r="D25" s="63">
        <v>91.6873199999993</v>
      </c>
      <c r="E25" s="29"/>
      <c r="F25" s="8">
        <v>219.2743408199805</v>
      </c>
      <c r="J25" s="8">
        <f>SUM(J22:J24)</f>
        <v>5073.048605330301</v>
      </c>
      <c r="L25" s="8">
        <f>SUM(L22:L24)</f>
        <v>3673.919402602333</v>
      </c>
    </row>
    <row r="26" spans="3:12" ht="13.5">
      <c r="C26" s="35" t="s">
        <v>56</v>
      </c>
      <c r="D26" s="75">
        <v>164.57907999999998</v>
      </c>
      <c r="E26" s="29"/>
      <c r="F26" s="18">
        <v>164.57808</v>
      </c>
      <c r="J26" s="11">
        <f>+'[1]FPI-CONSOL'!$S$57/1000</f>
        <v>-1800</v>
      </c>
      <c r="L26" s="11">
        <f>+'[2]FPI-CONSOL'!$Q$57/1000</f>
        <v>-860</v>
      </c>
    </row>
    <row r="27" spans="3:12" ht="13.5">
      <c r="C27" s="23" t="s">
        <v>105</v>
      </c>
      <c r="D27" s="75"/>
      <c r="E27" s="29"/>
      <c r="F27" s="18"/>
      <c r="J27" s="18"/>
      <c r="L27" s="18"/>
    </row>
    <row r="28" spans="3:12" ht="13.5">
      <c r="C28" s="23" t="s">
        <v>106</v>
      </c>
      <c r="D28" s="75">
        <v>-210.65865305405075</v>
      </c>
      <c r="E28" s="29"/>
      <c r="F28" s="18">
        <v>-211.8633380550539</v>
      </c>
      <c r="J28" s="18"/>
      <c r="L28" s="18"/>
    </row>
    <row r="29" spans="3:12" ht="13.5">
      <c r="C29" s="1" t="s">
        <v>107</v>
      </c>
      <c r="D29" s="63">
        <v>-3460.16855755274</v>
      </c>
      <c r="E29" s="29"/>
      <c r="F29" s="8">
        <v>-5611.286650062779</v>
      </c>
      <c r="J29" s="8">
        <f>SUM(J25:J26)</f>
        <v>3273.048605330301</v>
      </c>
      <c r="L29" s="8">
        <f>SUM(L25:L26)</f>
        <v>2813.919402602333</v>
      </c>
    </row>
    <row r="30" spans="3:12" ht="13.5">
      <c r="C30" s="1" t="s">
        <v>130</v>
      </c>
      <c r="D30" s="64">
        <v>1251.659390618901</v>
      </c>
      <c r="E30" s="29"/>
      <c r="F30" s="11">
        <v>-28.896660511283176</v>
      </c>
      <c r="J30" s="8"/>
      <c r="L30" s="8"/>
    </row>
    <row r="31" spans="1:12" s="2" customFormat="1" ht="4.5" customHeight="1" thickBot="1">
      <c r="A31" s="1"/>
      <c r="B31" s="1"/>
      <c r="C31" s="1"/>
      <c r="D31" s="75"/>
      <c r="E31" s="29"/>
      <c r="F31" s="18"/>
      <c r="G31" s="1"/>
      <c r="H31" s="1"/>
      <c r="I31" s="1"/>
      <c r="J31" s="14">
        <f>SUM(J29:J30)</f>
        <v>3273.048605330301</v>
      </c>
      <c r="L31" s="14">
        <f>SUM(L29:L30)</f>
        <v>2813.919402602333</v>
      </c>
    </row>
    <row r="32" spans="2:6" ht="14.25" thickTop="1">
      <c r="B32" s="1" t="s">
        <v>94</v>
      </c>
      <c r="D32" s="75">
        <v>16999.80937401297</v>
      </c>
      <c r="E32" s="29"/>
      <c r="F32" s="18">
        <v>11566.431353643544</v>
      </c>
    </row>
    <row r="33" spans="4:6" ht="4.5" customHeight="1">
      <c r="D33" s="63"/>
      <c r="E33" s="29"/>
      <c r="F33" s="8"/>
    </row>
    <row r="34" spans="3:9" ht="13.5">
      <c r="C34" s="1" t="s">
        <v>119</v>
      </c>
      <c r="D34" s="63">
        <v>-17959.05504304174</v>
      </c>
      <c r="E34" s="29"/>
      <c r="F34" s="8">
        <v>-8365.079974799246</v>
      </c>
      <c r="H34" s="19"/>
      <c r="I34" s="17"/>
    </row>
    <row r="35" spans="3:9" ht="13.5">
      <c r="C35" s="1" t="s">
        <v>135</v>
      </c>
      <c r="D35" s="63">
        <v>-24146.940293400072</v>
      </c>
      <c r="E35" s="29"/>
      <c r="F35" s="8">
        <v>3940.3939485118194</v>
      </c>
      <c r="H35" s="18"/>
      <c r="I35" s="17"/>
    </row>
    <row r="36" spans="3:9" ht="13.5">
      <c r="C36" s="1" t="s">
        <v>163</v>
      </c>
      <c r="D36" s="63">
        <v>3509.2032692848325</v>
      </c>
      <c r="E36" s="29"/>
      <c r="F36" s="8">
        <v>-641.2329759999991</v>
      </c>
      <c r="H36" s="18"/>
      <c r="I36" s="17"/>
    </row>
    <row r="37" spans="3:9" ht="13.5">
      <c r="C37" s="1" t="s">
        <v>162</v>
      </c>
      <c r="D37" s="63">
        <v>31145.426733280307</v>
      </c>
      <c r="E37" s="29"/>
      <c r="F37" s="8">
        <v>10768.383400912418</v>
      </c>
      <c r="H37" s="18"/>
      <c r="I37" s="17"/>
    </row>
    <row r="38" spans="3:9" ht="13.5">
      <c r="C38" s="1" t="s">
        <v>125</v>
      </c>
      <c r="D38" s="64">
        <v>3154.5937642355098</v>
      </c>
      <c r="E38" s="29"/>
      <c r="F38" s="11">
        <v>774.8794332727268</v>
      </c>
      <c r="H38" s="18"/>
      <c r="I38" s="17"/>
    </row>
    <row r="39" spans="4:9" ht="4.5" customHeight="1">
      <c r="D39" s="63"/>
      <c r="E39" s="29"/>
      <c r="F39" s="8"/>
      <c r="H39" s="18"/>
      <c r="I39" s="17"/>
    </row>
    <row r="40" spans="2:9" ht="13.5">
      <c r="B40" s="1" t="s">
        <v>136</v>
      </c>
      <c r="D40" s="63">
        <v>12703.037804371808</v>
      </c>
      <c r="E40" s="29"/>
      <c r="F40" s="8">
        <v>18043.775185541264</v>
      </c>
      <c r="H40" s="17"/>
      <c r="I40" s="17"/>
    </row>
    <row r="41" spans="4:9" ht="4.5" customHeight="1">
      <c r="D41" s="63"/>
      <c r="E41" s="29"/>
      <c r="F41" s="8"/>
      <c r="H41" s="17"/>
      <c r="I41" s="17"/>
    </row>
    <row r="42" spans="3:9" ht="13.5">
      <c r="C42" s="1" t="s">
        <v>57</v>
      </c>
      <c r="D42" s="63">
        <v>-740.0468395212623</v>
      </c>
      <c r="E42" s="29"/>
      <c r="F42" s="8">
        <v>-508.5137244508216</v>
      </c>
      <c r="H42" s="17"/>
      <c r="I42" s="17"/>
    </row>
    <row r="43" spans="3:9" ht="13.5">
      <c r="C43" s="1" t="s">
        <v>161</v>
      </c>
      <c r="D43" s="64">
        <v>407.3809799999998</v>
      </c>
      <c r="E43" s="29"/>
      <c r="F43" s="11">
        <v>46.76770000000014</v>
      </c>
      <c r="H43" s="17"/>
      <c r="I43" s="17"/>
    </row>
    <row r="44" spans="4:9" ht="4.5" customHeight="1">
      <c r="D44" s="63"/>
      <c r="E44" s="29"/>
      <c r="F44" s="8"/>
      <c r="H44" s="17"/>
      <c r="I44" s="17"/>
    </row>
    <row r="45" spans="2:9" ht="13.5">
      <c r="B45" s="1" t="s">
        <v>137</v>
      </c>
      <c r="D45" s="63">
        <v>12370.371944850545</v>
      </c>
      <c r="E45" s="29"/>
      <c r="F45" s="8">
        <v>17582.029161090442</v>
      </c>
      <c r="H45" s="17"/>
      <c r="I45" s="17"/>
    </row>
    <row r="46" spans="4:9" ht="4.5" customHeight="1">
      <c r="D46" s="63"/>
      <c r="E46" s="29"/>
      <c r="F46" s="8"/>
      <c r="H46" s="17"/>
      <c r="I46" s="17"/>
    </row>
    <row r="47" spans="1:9" ht="13.5">
      <c r="A47" s="2" t="s">
        <v>58</v>
      </c>
      <c r="D47" s="63"/>
      <c r="E47" s="29"/>
      <c r="F47" s="8"/>
      <c r="H47" s="17"/>
      <c r="I47" s="17"/>
    </row>
    <row r="48" spans="1:9" ht="13.5" hidden="1">
      <c r="A48" s="2"/>
      <c r="C48" s="1" t="s">
        <v>114</v>
      </c>
      <c r="D48" s="63">
        <v>0</v>
      </c>
      <c r="E48" s="29"/>
      <c r="F48" s="8">
        <v>0</v>
      </c>
      <c r="H48" s="17"/>
      <c r="I48" s="17"/>
    </row>
    <row r="49" spans="3:9" ht="13.5" hidden="1">
      <c r="C49" s="1" t="s">
        <v>87</v>
      </c>
      <c r="D49" s="63">
        <v>0</v>
      </c>
      <c r="E49" s="29"/>
      <c r="F49" s="8">
        <v>0</v>
      </c>
      <c r="H49" s="17"/>
      <c r="I49" s="17"/>
    </row>
    <row r="50" spans="3:9" ht="13.5" hidden="1">
      <c r="C50" s="1" t="s">
        <v>59</v>
      </c>
      <c r="D50" s="63">
        <v>0</v>
      </c>
      <c r="E50" s="29"/>
      <c r="F50" s="8">
        <v>0</v>
      </c>
      <c r="H50" s="17"/>
      <c r="I50" s="17"/>
    </row>
    <row r="51" spans="3:9" ht="13.5">
      <c r="C51" s="23" t="s">
        <v>116</v>
      </c>
      <c r="D51" s="63">
        <v>0</v>
      </c>
      <c r="E51" s="29"/>
      <c r="F51" s="8">
        <v>-4486.27278</v>
      </c>
      <c r="H51" s="17"/>
      <c r="I51" s="17"/>
    </row>
    <row r="52" spans="3:9" ht="13.5">
      <c r="C52" s="1" t="s">
        <v>60</v>
      </c>
      <c r="D52" s="63">
        <v>311.41141744777303</v>
      </c>
      <c r="E52" s="29"/>
      <c r="F52" s="8">
        <v>164.17058056385463</v>
      </c>
      <c r="H52" s="17"/>
      <c r="I52" s="17"/>
    </row>
    <row r="53" spans="3:9" ht="13.5">
      <c r="C53" s="1" t="s">
        <v>61</v>
      </c>
      <c r="D53" s="63">
        <v>-8433.401770185696</v>
      </c>
      <c r="E53" s="29"/>
      <c r="F53" s="8">
        <v>-8246.166848151512</v>
      </c>
      <c r="H53" s="17"/>
      <c r="I53" s="17"/>
    </row>
    <row r="54" spans="3:9" ht="13.5">
      <c r="C54" s="23" t="s">
        <v>134</v>
      </c>
      <c r="D54" s="63">
        <v>2761.6034699999996</v>
      </c>
      <c r="E54" s="29"/>
      <c r="F54" s="8">
        <v>2171.93584</v>
      </c>
      <c r="H54" s="17"/>
      <c r="I54" s="17"/>
    </row>
    <row r="55" spans="3:9" ht="13.5" hidden="1">
      <c r="C55" s="1" t="s">
        <v>62</v>
      </c>
      <c r="D55" s="63">
        <v>0</v>
      </c>
      <c r="E55" s="29"/>
      <c r="F55" s="8">
        <v>0</v>
      </c>
      <c r="H55" s="17"/>
      <c r="I55" s="17"/>
    </row>
    <row r="56" spans="3:6" ht="13.5">
      <c r="C56" s="23" t="s">
        <v>157</v>
      </c>
      <c r="D56" s="63">
        <v>-3971.1</v>
      </c>
      <c r="E56" s="29"/>
      <c r="F56" s="8">
        <v>0</v>
      </c>
    </row>
    <row r="57" spans="3:6" ht="13.5">
      <c r="C57" s="1" t="s">
        <v>63</v>
      </c>
      <c r="D57" s="64">
        <v>104.08705594802461</v>
      </c>
      <c r="E57" s="29"/>
      <c r="F57" s="11">
        <v>199.3499313415885</v>
      </c>
    </row>
    <row r="58" spans="4:6" ht="4.5" customHeight="1">
      <c r="D58" s="63"/>
      <c r="E58" s="29"/>
      <c r="F58" s="8"/>
    </row>
    <row r="59" spans="2:6" ht="13.5">
      <c r="B59" s="1" t="s">
        <v>113</v>
      </c>
      <c r="D59" s="63">
        <v>-9227.399826789899</v>
      </c>
      <c r="E59" s="29"/>
      <c r="F59" s="8">
        <v>-10196.983276246068</v>
      </c>
    </row>
    <row r="60" spans="4:6" ht="4.5" customHeight="1">
      <c r="D60" s="63"/>
      <c r="E60" s="29"/>
      <c r="F60" s="8"/>
    </row>
    <row r="61" spans="1:6" ht="13.5">
      <c r="A61" s="2" t="s">
        <v>64</v>
      </c>
      <c r="D61" s="63"/>
      <c r="E61" s="29"/>
      <c r="F61" s="8"/>
    </row>
    <row r="62" spans="3:6" ht="13.5">
      <c r="C62" s="23" t="s">
        <v>93</v>
      </c>
      <c r="D62" s="63">
        <v>0</v>
      </c>
      <c r="E62" s="29"/>
      <c r="F62" s="8">
        <v>195.19072999998926</v>
      </c>
    </row>
    <row r="63" spans="3:6" ht="13.5">
      <c r="C63" s="1" t="s">
        <v>65</v>
      </c>
      <c r="D63" s="63">
        <v>-73.60267572493971</v>
      </c>
      <c r="E63" s="29"/>
      <c r="F63" s="8">
        <v>-122.66388681487875</v>
      </c>
    </row>
    <row r="64" spans="3:6" s="23" customFormat="1" ht="13.5">
      <c r="C64" s="23" t="s">
        <v>66</v>
      </c>
      <c r="D64" s="76">
        <v>0</v>
      </c>
      <c r="E64" s="29"/>
      <c r="F64" s="24">
        <v>-9.028274999999999</v>
      </c>
    </row>
    <row r="65" spans="3:6" ht="13.5">
      <c r="C65" s="1" t="s">
        <v>82</v>
      </c>
      <c r="D65" s="63">
        <v>-64.74412749999995</v>
      </c>
      <c r="E65" s="29"/>
      <c r="F65" s="8">
        <v>-391.83455000000015</v>
      </c>
    </row>
    <row r="66" spans="3:7" ht="13.5">
      <c r="C66" s="1" t="s">
        <v>126</v>
      </c>
      <c r="D66" s="75">
        <v>902.0005500000008</v>
      </c>
      <c r="E66" s="29"/>
      <c r="F66" s="18">
        <v>-6900.999925000002</v>
      </c>
      <c r="G66" s="17"/>
    </row>
    <row r="67" spans="3:6" ht="13.5">
      <c r="C67" s="1" t="s">
        <v>67</v>
      </c>
      <c r="D67" s="64">
        <v>-4105.3262</v>
      </c>
      <c r="E67" s="29"/>
      <c r="F67" s="11">
        <v>-8210.6524</v>
      </c>
    </row>
    <row r="68" spans="4:6" ht="4.5" customHeight="1">
      <c r="D68" s="63"/>
      <c r="E68" s="29"/>
      <c r="F68" s="8"/>
    </row>
    <row r="69" spans="2:6" ht="13.5">
      <c r="B69" s="1" t="s">
        <v>138</v>
      </c>
      <c r="D69" s="63">
        <v>-3341.672453224939</v>
      </c>
      <c r="E69" s="29"/>
      <c r="F69" s="8">
        <v>-15439.988306814892</v>
      </c>
    </row>
    <row r="70" spans="4:6" ht="4.5" customHeight="1">
      <c r="D70" s="63"/>
      <c r="E70" s="29"/>
      <c r="F70" s="8"/>
    </row>
    <row r="71" spans="2:6" ht="13.5">
      <c r="B71" s="1" t="s">
        <v>68</v>
      </c>
      <c r="D71" s="64">
        <v>124.66714699487942</v>
      </c>
      <c r="E71" s="29"/>
      <c r="F71" s="11">
        <v>-13.619620000000504</v>
      </c>
    </row>
    <row r="72" spans="4:6" ht="4.5" customHeight="1">
      <c r="D72" s="63"/>
      <c r="E72" s="41"/>
      <c r="F72" s="8"/>
    </row>
    <row r="73" spans="2:6" ht="12.75">
      <c r="B73" s="1" t="s">
        <v>160</v>
      </c>
      <c r="D73" s="63">
        <v>-74.03318816941307</v>
      </c>
      <c r="E73" s="41"/>
      <c r="F73" s="8">
        <v>-8068.562041970518</v>
      </c>
    </row>
    <row r="74" spans="4:6" ht="4.5" customHeight="1">
      <c r="D74" s="63"/>
      <c r="E74" s="41"/>
      <c r="F74" s="8"/>
    </row>
    <row r="75" spans="2:6" ht="12.75">
      <c r="B75" s="1" t="s">
        <v>159</v>
      </c>
      <c r="D75" s="63"/>
      <c r="E75" s="41"/>
      <c r="F75" s="8"/>
    </row>
    <row r="76" spans="3:6" ht="12.75">
      <c r="C76" s="1" t="s">
        <v>69</v>
      </c>
      <c r="D76" s="77">
        <v>12431.926808303031</v>
      </c>
      <c r="E76" s="41"/>
      <c r="F76" s="36">
        <v>21312.461</v>
      </c>
    </row>
    <row r="77" spans="3:6" ht="12.75">
      <c r="C77" s="1" t="s">
        <v>70</v>
      </c>
      <c r="D77" s="78">
        <v>-55.88338395037898</v>
      </c>
      <c r="E77" s="41"/>
      <c r="F77" s="37">
        <v>0.9144000000000051</v>
      </c>
    </row>
    <row r="78" spans="4:6" ht="4.5" customHeight="1">
      <c r="D78" s="63"/>
      <c r="E78" s="41"/>
      <c r="F78" s="8"/>
    </row>
    <row r="79" spans="4:6" ht="12.75">
      <c r="D79" s="63">
        <v>12376.043424352652</v>
      </c>
      <c r="E79" s="41"/>
      <c r="F79" s="8">
        <v>21313.3754</v>
      </c>
    </row>
    <row r="80" spans="4:6" ht="4.5" customHeight="1">
      <c r="D80" s="79"/>
      <c r="E80" s="41"/>
      <c r="F80" s="38"/>
    </row>
    <row r="81" spans="2:8" ht="13.5" thickBot="1">
      <c r="B81" s="1" t="s">
        <v>158</v>
      </c>
      <c r="D81" s="80">
        <v>12302.01023618324</v>
      </c>
      <c r="E81" s="41"/>
      <c r="F81" s="39">
        <v>13244.813358029482</v>
      </c>
      <c r="H81" s="13"/>
    </row>
    <row r="82" spans="4:6" ht="13.5" thickTop="1">
      <c r="D82" s="18"/>
      <c r="E82" s="41"/>
      <c r="F82" s="18"/>
    </row>
    <row r="83" spans="1:7" ht="12.75">
      <c r="A83" s="51"/>
      <c r="B83" s="51"/>
      <c r="C83" s="51"/>
      <c r="D83" s="61"/>
      <c r="E83" s="51"/>
      <c r="F83" s="51"/>
      <c r="G83" s="52"/>
    </row>
    <row r="84" spans="1:7" ht="12.75">
      <c r="A84" s="51"/>
      <c r="B84" s="51"/>
      <c r="C84" s="51"/>
      <c r="D84" s="53"/>
      <c r="E84" s="51"/>
      <c r="F84" s="54"/>
      <c r="G84" s="52"/>
    </row>
    <row r="85" spans="1:6" ht="13.5">
      <c r="A85" s="16" t="s">
        <v>127</v>
      </c>
      <c r="E85" s="41"/>
      <c r="F85" s="42"/>
    </row>
    <row r="86" spans="1:6" ht="13.5">
      <c r="A86" s="16" t="s">
        <v>128</v>
      </c>
      <c r="E86" s="41"/>
      <c r="F86" s="42"/>
    </row>
    <row r="87" spans="5:6" ht="12.75">
      <c r="E87" s="41"/>
      <c r="F87" s="42"/>
    </row>
    <row r="88" spans="1:6" ht="12.75">
      <c r="A88" s="90" t="s">
        <v>153</v>
      </c>
      <c r="B88" s="90"/>
      <c r="C88" s="90"/>
      <c r="D88" s="90"/>
      <c r="E88" s="90"/>
      <c r="F88" s="90"/>
    </row>
    <row r="89" spans="5:6" ht="12.75">
      <c r="E89" s="41"/>
      <c r="F89" s="42"/>
    </row>
    <row r="90" spans="5:6" ht="12.75">
      <c r="E90" s="41"/>
      <c r="F90" s="42"/>
    </row>
    <row r="91" spans="5:6" ht="12.75">
      <c r="E91" s="41"/>
      <c r="F91" s="42"/>
    </row>
    <row r="92" spans="5:6" ht="12.75">
      <c r="E92" s="41"/>
      <c r="F92" s="42"/>
    </row>
  </sheetData>
  <mergeCells count="1">
    <mergeCell ref="A88:F88"/>
  </mergeCells>
  <printOptions/>
  <pageMargins left="1.11" right="0.5" top="1.25" bottom="0.25" header="0.25" footer="0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tabSelected="1" workbookViewId="0" topLeftCell="A52">
      <selection activeCell="B13" sqref="B13"/>
    </sheetView>
  </sheetViews>
  <sheetFormatPr defaultColWidth="9.140625" defaultRowHeight="12.75"/>
  <cols>
    <col min="1" max="1" width="45.7109375" style="43" customWidth="1"/>
    <col min="2" max="8" width="9.8515625" style="43" customWidth="1"/>
    <col min="9" max="9" width="12.7109375" style="43" customWidth="1"/>
    <col min="10" max="16384" width="7.8515625" style="43" customWidth="1"/>
  </cols>
  <sheetData>
    <row r="1" ht="15.75">
      <c r="A1" s="3" t="s">
        <v>0</v>
      </c>
    </row>
    <row r="2" ht="15.75">
      <c r="A2" s="3" t="s">
        <v>146</v>
      </c>
    </row>
    <row r="3" ht="15.75">
      <c r="A3" s="3" t="s">
        <v>83</v>
      </c>
    </row>
    <row r="4" ht="12.75">
      <c r="A4" s="1"/>
    </row>
    <row r="5" ht="13.5">
      <c r="A5" s="4" t="s">
        <v>147</v>
      </c>
    </row>
    <row r="6" ht="13.5">
      <c r="A6" s="4"/>
    </row>
    <row r="7" ht="13.5">
      <c r="A7" s="4"/>
    </row>
    <row r="8" spans="2:8" s="1" customFormat="1" ht="12.75">
      <c r="B8" s="92" t="s">
        <v>71</v>
      </c>
      <c r="C8" s="92" t="s">
        <v>72</v>
      </c>
      <c r="D8" s="92" t="s">
        <v>73</v>
      </c>
      <c r="E8" s="92" t="s">
        <v>74</v>
      </c>
      <c r="F8" s="92" t="s">
        <v>75</v>
      </c>
      <c r="G8" s="92" t="s">
        <v>76</v>
      </c>
      <c r="H8" s="92" t="s">
        <v>77</v>
      </c>
    </row>
    <row r="9" spans="2:8" s="1" customFormat="1" ht="12.75">
      <c r="B9" s="93"/>
      <c r="C9" s="92"/>
      <c r="D9" s="92"/>
      <c r="E9" s="92"/>
      <c r="F9" s="92"/>
      <c r="G9" s="92"/>
      <c r="H9" s="92"/>
    </row>
    <row r="10" spans="2:8" s="1" customFormat="1" ht="12.75">
      <c r="B10" s="93"/>
      <c r="C10" s="92"/>
      <c r="D10" s="92"/>
      <c r="E10" s="92"/>
      <c r="F10" s="92"/>
      <c r="G10" s="92"/>
      <c r="H10" s="92"/>
    </row>
    <row r="11" spans="2:8" s="1" customFormat="1" ht="12.75">
      <c r="B11" s="25" t="s">
        <v>16</v>
      </c>
      <c r="C11" s="25" t="s">
        <v>16</v>
      </c>
      <c r="D11" s="25" t="s">
        <v>16</v>
      </c>
      <c r="E11" s="25" t="s">
        <v>16</v>
      </c>
      <c r="F11" s="25" t="s">
        <v>16</v>
      </c>
      <c r="G11" s="25" t="s">
        <v>16</v>
      </c>
      <c r="H11" s="25" t="s">
        <v>16</v>
      </c>
    </row>
    <row r="12" spans="2:8" s="1" customFormat="1" ht="12.75">
      <c r="B12" s="44"/>
      <c r="C12" s="45"/>
      <c r="D12" s="45"/>
      <c r="E12" s="45"/>
      <c r="F12" s="45"/>
      <c r="G12" s="45"/>
      <c r="H12" s="45"/>
    </row>
    <row r="13" spans="1:8" s="1" customFormat="1" ht="12.75">
      <c r="A13" s="2" t="s">
        <v>123</v>
      </c>
      <c r="B13" s="63">
        <v>82106.524</v>
      </c>
      <c r="C13" s="63">
        <v>33959.976</v>
      </c>
      <c r="D13" s="63">
        <v>1259.157</v>
      </c>
      <c r="E13" s="63">
        <v>1414.392</v>
      </c>
      <c r="F13" s="63">
        <v>1122.144</v>
      </c>
      <c r="G13" s="63">
        <v>57268.211</v>
      </c>
      <c r="H13" s="63">
        <v>177130.404</v>
      </c>
    </row>
    <row r="14" spans="1:8" s="1" customFormat="1" ht="12.75" hidden="1">
      <c r="A14" s="2"/>
      <c r="B14" s="63"/>
      <c r="C14" s="63"/>
      <c r="D14" s="63"/>
      <c r="E14" s="63"/>
      <c r="F14" s="63"/>
      <c r="G14" s="63"/>
      <c r="H14" s="63"/>
    </row>
    <row r="15" spans="1:8" s="1" customFormat="1" ht="12.75" hidden="1">
      <c r="A15" s="2" t="s">
        <v>92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</row>
    <row r="16" spans="1:8" s="1" customFormat="1" ht="12.75">
      <c r="A16" s="2"/>
      <c r="B16" s="63"/>
      <c r="C16" s="63"/>
      <c r="D16" s="63"/>
      <c r="E16" s="63"/>
      <c r="F16" s="63"/>
      <c r="G16" s="63"/>
      <c r="H16" s="63"/>
    </row>
    <row r="17" spans="1:8" s="1" customFormat="1" ht="12.75">
      <c r="A17" s="2" t="s">
        <v>78</v>
      </c>
      <c r="B17" s="81">
        <v>0</v>
      </c>
      <c r="C17" s="82">
        <v>0</v>
      </c>
      <c r="D17" s="82">
        <v>0</v>
      </c>
      <c r="E17" s="82">
        <v>0</v>
      </c>
      <c r="F17" s="82">
        <v>-210.15323339999992</v>
      </c>
      <c r="G17" s="82">
        <v>0</v>
      </c>
      <c r="H17" s="83">
        <v>-210.15323339999992</v>
      </c>
    </row>
    <row r="18" spans="1:8" s="1" customFormat="1" ht="12.75">
      <c r="A18" s="2"/>
      <c r="B18" s="63"/>
      <c r="C18" s="63"/>
      <c r="D18" s="63"/>
      <c r="E18" s="63"/>
      <c r="F18" s="63"/>
      <c r="G18" s="63"/>
      <c r="H18" s="63"/>
    </row>
    <row r="19" spans="1:8" s="1" customFormat="1" ht="12.75">
      <c r="A19" s="2" t="s">
        <v>96</v>
      </c>
      <c r="B19" s="2"/>
      <c r="C19" s="2"/>
      <c r="D19" s="2"/>
      <c r="E19" s="2"/>
      <c r="F19" s="2"/>
      <c r="G19" s="2"/>
      <c r="H19" s="2"/>
    </row>
    <row r="20" spans="1:8" s="1" customFormat="1" ht="12.75">
      <c r="A20" s="2" t="s">
        <v>79</v>
      </c>
      <c r="B20" s="63">
        <v>0</v>
      </c>
      <c r="C20" s="63">
        <v>0</v>
      </c>
      <c r="D20" s="63">
        <v>0</v>
      </c>
      <c r="E20" s="63">
        <v>0</v>
      </c>
      <c r="F20" s="63">
        <v>-210.15323339999992</v>
      </c>
      <c r="G20" s="63">
        <v>0</v>
      </c>
      <c r="H20" s="63">
        <v>-210.15323339999992</v>
      </c>
    </row>
    <row r="21" spans="1:8" s="1" customFormat="1" ht="12.75">
      <c r="A21" s="2"/>
      <c r="B21" s="63"/>
      <c r="C21" s="63"/>
      <c r="D21" s="63"/>
      <c r="E21" s="63"/>
      <c r="F21" s="63"/>
      <c r="G21" s="63"/>
      <c r="H21" s="63"/>
    </row>
    <row r="22" spans="1:8" s="1" customFormat="1" ht="12.75">
      <c r="A22" s="2" t="s">
        <v>164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4923.7525711716235</v>
      </c>
      <c r="H22" s="63">
        <v>4923.7525711716235</v>
      </c>
    </row>
    <row r="23" spans="1:8" s="1" customFormat="1" ht="12.75">
      <c r="A23" s="2"/>
      <c r="B23" s="63"/>
      <c r="C23" s="63"/>
      <c r="D23" s="63"/>
      <c r="E23" s="63"/>
      <c r="F23" s="63"/>
      <c r="G23" s="63"/>
      <c r="H23" s="63"/>
    </row>
    <row r="24" spans="1:8" s="1" customFormat="1" ht="12.75">
      <c r="A24" s="2" t="s">
        <v>140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-4105.3262</v>
      </c>
      <c r="H24" s="63">
        <v>-4105.3262</v>
      </c>
    </row>
    <row r="25" spans="1:8" s="1" customFormat="1" ht="12.75">
      <c r="A25" s="2"/>
      <c r="B25" s="63"/>
      <c r="C25" s="63"/>
      <c r="D25" s="63"/>
      <c r="E25" s="63"/>
      <c r="F25" s="63"/>
      <c r="G25" s="63"/>
      <c r="H25" s="63"/>
    </row>
    <row r="26" spans="1:9" s="1" customFormat="1" ht="13.5" thickBot="1">
      <c r="A26" s="2" t="s">
        <v>150</v>
      </c>
      <c r="B26" s="14">
        <v>82106.524</v>
      </c>
      <c r="C26" s="14">
        <v>33959.976</v>
      </c>
      <c r="D26" s="14">
        <v>1259.157</v>
      </c>
      <c r="E26" s="14">
        <v>1414.392</v>
      </c>
      <c r="F26" s="14">
        <v>911.9907666000001</v>
      </c>
      <c r="G26" s="14">
        <v>58086.63737117162</v>
      </c>
      <c r="H26" s="14">
        <v>177738.67713777162</v>
      </c>
      <c r="I26" s="8">
        <f>+H26-'BS'!C64</f>
        <v>0.0009429767960682511</v>
      </c>
    </row>
    <row r="27" spans="2:9" s="1" customFormat="1" ht="13.5" thickTop="1">
      <c r="B27" s="18"/>
      <c r="C27" s="18"/>
      <c r="D27" s="18"/>
      <c r="E27" s="18"/>
      <c r="F27" s="18"/>
      <c r="G27" s="18"/>
      <c r="H27" s="18"/>
      <c r="I27" s="8"/>
    </row>
    <row r="28" spans="2:9" s="1" customFormat="1" ht="12.75">
      <c r="B28" s="18"/>
      <c r="C28" s="18"/>
      <c r="D28" s="18"/>
      <c r="E28" s="18"/>
      <c r="F28" s="18"/>
      <c r="G28" s="18"/>
      <c r="H28" s="18"/>
      <c r="I28" s="8"/>
    </row>
    <row r="29" spans="1:8" s="1" customFormat="1" ht="12.75">
      <c r="A29" s="1" t="s">
        <v>122</v>
      </c>
      <c r="B29" s="8">
        <v>81957.524</v>
      </c>
      <c r="C29" s="8">
        <v>33913.786</v>
      </c>
      <c r="D29" s="8">
        <v>1259.157</v>
      </c>
      <c r="E29" s="8">
        <v>1414.392</v>
      </c>
      <c r="F29" s="8">
        <v>1072.501</v>
      </c>
      <c r="G29" s="8">
        <v>62672.95</v>
      </c>
      <c r="H29" s="8">
        <v>182290.31</v>
      </c>
    </row>
    <row r="30" spans="2:8" s="1" customFormat="1" ht="12.75">
      <c r="B30" s="8"/>
      <c r="C30" s="8"/>
      <c r="D30" s="8"/>
      <c r="E30" s="8"/>
      <c r="F30" s="8"/>
      <c r="G30" s="8"/>
      <c r="H30" s="8"/>
    </row>
    <row r="31" spans="1:8" s="1" customFormat="1" ht="12.75">
      <c r="A31" s="1" t="s">
        <v>92</v>
      </c>
      <c r="B31" s="8">
        <v>149.00039999999106</v>
      </c>
      <c r="C31" s="8">
        <v>46.19032999999821</v>
      </c>
      <c r="D31" s="8">
        <v>0</v>
      </c>
      <c r="E31" s="8">
        <v>0</v>
      </c>
      <c r="F31" s="8">
        <v>0</v>
      </c>
      <c r="G31" s="8">
        <v>0</v>
      </c>
      <c r="H31" s="8">
        <v>195.1907299999893</v>
      </c>
    </row>
    <row r="32" spans="2:8" s="1" customFormat="1" ht="12.75">
      <c r="B32" s="8"/>
      <c r="C32" s="8"/>
      <c r="D32" s="8"/>
      <c r="E32" s="8"/>
      <c r="F32" s="8"/>
      <c r="G32" s="8"/>
      <c r="H32" s="8"/>
    </row>
    <row r="33" spans="1:8" s="1" customFormat="1" ht="12.75">
      <c r="A33" s="1" t="s">
        <v>78</v>
      </c>
      <c r="B33" s="55">
        <v>0</v>
      </c>
      <c r="C33" s="56">
        <v>0</v>
      </c>
      <c r="D33" s="56">
        <v>0</v>
      </c>
      <c r="E33" s="56">
        <v>0</v>
      </c>
      <c r="F33" s="56">
        <v>49.64337999999989</v>
      </c>
      <c r="G33" s="56">
        <v>0</v>
      </c>
      <c r="H33" s="57">
        <v>49.64337999999989</v>
      </c>
    </row>
    <row r="34" spans="2:8" s="1" customFormat="1" ht="12.75">
      <c r="B34" s="8"/>
      <c r="C34" s="8"/>
      <c r="D34" s="8"/>
      <c r="E34" s="8"/>
      <c r="F34" s="8"/>
      <c r="G34" s="8"/>
      <c r="H34" s="8"/>
    </row>
    <row r="35" s="1" customFormat="1" ht="12.75">
      <c r="A35" s="1" t="s">
        <v>96</v>
      </c>
    </row>
    <row r="36" spans="1:8" s="1" customFormat="1" ht="12.75">
      <c r="A36" s="1" t="s">
        <v>79</v>
      </c>
      <c r="B36" s="8">
        <v>0</v>
      </c>
      <c r="C36" s="8">
        <v>0</v>
      </c>
      <c r="D36" s="8">
        <v>0</v>
      </c>
      <c r="E36" s="8">
        <v>0</v>
      </c>
      <c r="F36" s="8">
        <v>49.64337999999989</v>
      </c>
      <c r="G36" s="8">
        <v>0</v>
      </c>
      <c r="H36" s="8">
        <v>49.64337999999989</v>
      </c>
    </row>
    <row r="37" spans="2:8" s="1" customFormat="1" ht="12.75">
      <c r="B37" s="8"/>
      <c r="C37" s="8"/>
      <c r="D37" s="8"/>
      <c r="E37" s="8"/>
      <c r="F37" s="8"/>
      <c r="G37" s="8"/>
      <c r="H37" s="8"/>
    </row>
    <row r="38" spans="1:8" s="1" customFormat="1" ht="12.75">
      <c r="A38" s="1" t="s">
        <v>164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2805.923632138949</v>
      </c>
      <c r="H38" s="8">
        <v>2805.923632138949</v>
      </c>
    </row>
    <row r="39" spans="2:8" s="1" customFormat="1" ht="12.75">
      <c r="B39" s="8"/>
      <c r="C39" s="8"/>
      <c r="D39" s="8"/>
      <c r="E39" s="8"/>
      <c r="F39" s="8"/>
      <c r="G39" s="8"/>
      <c r="H39" s="8"/>
    </row>
    <row r="40" spans="1:8" s="1" customFormat="1" ht="12.75">
      <c r="A40" s="1" t="s">
        <v>139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-8210.6524</v>
      </c>
      <c r="H40" s="8">
        <v>-8210.6524</v>
      </c>
    </row>
    <row r="41" spans="2:8" s="1" customFormat="1" ht="12.75">
      <c r="B41" s="8"/>
      <c r="C41" s="8"/>
      <c r="D41" s="8"/>
      <c r="E41" s="8"/>
      <c r="F41" s="8"/>
      <c r="G41" s="8"/>
      <c r="H41" s="8"/>
    </row>
    <row r="42" spans="1:9" s="1" customFormat="1" ht="13.5" thickBot="1">
      <c r="A42" s="1" t="s">
        <v>149</v>
      </c>
      <c r="B42" s="12">
        <v>82106.5244</v>
      </c>
      <c r="C42" s="12">
        <v>33959.97633</v>
      </c>
      <c r="D42" s="12">
        <v>1259.157</v>
      </c>
      <c r="E42" s="12">
        <v>1414.392</v>
      </c>
      <c r="F42" s="12">
        <v>1122.14438</v>
      </c>
      <c r="G42" s="12">
        <v>57268.221232138945</v>
      </c>
      <c r="H42" s="12">
        <v>177130.41534213896</v>
      </c>
      <c r="I42" s="8"/>
    </row>
    <row r="43" spans="2:9" s="1" customFormat="1" ht="13.5" thickTop="1">
      <c r="B43" s="18"/>
      <c r="C43" s="18"/>
      <c r="D43" s="18"/>
      <c r="E43" s="18"/>
      <c r="F43" s="18"/>
      <c r="G43" s="18"/>
      <c r="H43" s="18"/>
      <c r="I43" s="8"/>
    </row>
    <row r="44" spans="2:8" s="1" customFormat="1" ht="12.75">
      <c r="B44" s="8"/>
      <c r="C44" s="8"/>
      <c r="D44" s="8"/>
      <c r="E44" s="8"/>
      <c r="F44" s="8"/>
      <c r="G44" s="8"/>
      <c r="H44" s="8"/>
    </row>
    <row r="45" spans="1:7" s="1" customFormat="1" ht="13.5">
      <c r="A45" s="16" t="s">
        <v>129</v>
      </c>
      <c r="B45" s="8"/>
      <c r="C45" s="8"/>
      <c r="D45" s="8"/>
      <c r="E45" s="8"/>
      <c r="F45" s="8"/>
      <c r="G45" s="8"/>
    </row>
    <row r="46" spans="1:8" s="1" customFormat="1" ht="13.5">
      <c r="A46" s="16"/>
      <c r="B46" s="8"/>
      <c r="C46" s="8"/>
      <c r="D46" s="8"/>
      <c r="E46" s="8"/>
      <c r="F46" s="8"/>
      <c r="G46" s="8"/>
      <c r="H46" s="8"/>
    </row>
    <row r="47" spans="1:8" s="1" customFormat="1" ht="12.75">
      <c r="A47" s="90" t="s">
        <v>154</v>
      </c>
      <c r="B47" s="90"/>
      <c r="C47" s="90"/>
      <c r="D47" s="90"/>
      <c r="E47" s="90"/>
      <c r="F47" s="90"/>
      <c r="G47" s="90"/>
      <c r="H47" s="90"/>
    </row>
    <row r="48" spans="2:8" s="1" customFormat="1" ht="12.75">
      <c r="B48" s="8"/>
      <c r="C48" s="8"/>
      <c r="D48" s="8"/>
      <c r="E48" s="8"/>
      <c r="F48" s="8"/>
      <c r="G48" s="8"/>
      <c r="H48" s="8"/>
    </row>
    <row r="49" spans="2:8" s="1" customFormat="1" ht="12.75">
      <c r="B49" s="8"/>
      <c r="C49" s="8"/>
      <c r="D49" s="8"/>
      <c r="E49" s="8"/>
      <c r="F49" s="8"/>
      <c r="G49" s="8"/>
      <c r="H49" s="8"/>
    </row>
    <row r="50" spans="2:8" s="1" customFormat="1" ht="12.75">
      <c r="B50" s="8"/>
      <c r="C50" s="8"/>
      <c r="D50" s="8"/>
      <c r="E50" s="8"/>
      <c r="F50" s="8"/>
      <c r="G50" s="8"/>
      <c r="H50" s="8"/>
    </row>
    <row r="51" spans="2:8" s="1" customFormat="1" ht="12.75">
      <c r="B51" s="8"/>
      <c r="C51" s="8"/>
      <c r="D51" s="8"/>
      <c r="E51" s="8"/>
      <c r="F51" s="8"/>
      <c r="G51" s="8"/>
      <c r="H51" s="8"/>
    </row>
    <row r="52" spans="2:8" s="1" customFormat="1" ht="12.75">
      <c r="B52" s="8"/>
      <c r="C52" s="8"/>
      <c r="D52" s="8"/>
      <c r="E52" s="8"/>
      <c r="F52" s="8"/>
      <c r="G52" s="8"/>
      <c r="H52" s="8"/>
    </row>
    <row r="53" spans="2:8" s="1" customFormat="1" ht="12.75">
      <c r="B53" s="8"/>
      <c r="C53" s="8"/>
      <c r="D53" s="8"/>
      <c r="E53" s="8"/>
      <c r="F53" s="8"/>
      <c r="G53" s="8"/>
      <c r="H53" s="8"/>
    </row>
    <row r="54" spans="2:8" s="1" customFormat="1" ht="12.75">
      <c r="B54" s="8"/>
      <c r="C54" s="8"/>
      <c r="D54" s="8"/>
      <c r="E54" s="8"/>
      <c r="F54" s="8"/>
      <c r="G54" s="8"/>
      <c r="H54" s="8"/>
    </row>
    <row r="55" spans="2:8" s="1" customFormat="1" ht="12.75">
      <c r="B55" s="8"/>
      <c r="C55" s="8"/>
      <c r="D55" s="8"/>
      <c r="E55" s="8"/>
      <c r="F55" s="8"/>
      <c r="G55" s="8"/>
      <c r="H55" s="8"/>
    </row>
    <row r="56" spans="2:8" s="1" customFormat="1" ht="12.75">
      <c r="B56" s="8"/>
      <c r="C56" s="8"/>
      <c r="D56" s="8"/>
      <c r="E56" s="8"/>
      <c r="F56" s="8"/>
      <c r="G56" s="8"/>
      <c r="H56" s="8"/>
    </row>
    <row r="57" spans="2:8" s="1" customFormat="1" ht="12.75">
      <c r="B57" s="8"/>
      <c r="C57" s="8"/>
      <c r="D57" s="8"/>
      <c r="E57" s="8"/>
      <c r="F57" s="8"/>
      <c r="G57" s="8"/>
      <c r="H57" s="8"/>
    </row>
    <row r="58" spans="2:8" s="1" customFormat="1" ht="12.75">
      <c r="B58" s="8"/>
      <c r="C58" s="8"/>
      <c r="D58" s="8"/>
      <c r="E58" s="8"/>
      <c r="F58" s="8"/>
      <c r="G58" s="8"/>
      <c r="H58" s="8"/>
    </row>
    <row r="59" spans="2:8" s="1" customFormat="1" ht="12.75">
      <c r="B59" s="8"/>
      <c r="C59" s="8"/>
      <c r="D59" s="8"/>
      <c r="E59" s="8"/>
      <c r="F59" s="8"/>
      <c r="G59" s="8"/>
      <c r="H59" s="8"/>
    </row>
    <row r="60" spans="2:8" s="1" customFormat="1" ht="12.75">
      <c r="B60" s="8"/>
      <c r="C60" s="8"/>
      <c r="D60" s="8"/>
      <c r="E60" s="8"/>
      <c r="F60" s="8"/>
      <c r="G60" s="8"/>
      <c r="H60" s="8"/>
    </row>
    <row r="61" spans="2:8" s="1" customFormat="1" ht="12.75">
      <c r="B61" s="8"/>
      <c r="C61" s="8"/>
      <c r="D61" s="8"/>
      <c r="E61" s="8"/>
      <c r="F61" s="8"/>
      <c r="G61" s="8"/>
      <c r="H61" s="8"/>
    </row>
    <row r="62" spans="2:8" s="1" customFormat="1" ht="12.75">
      <c r="B62" s="8"/>
      <c r="C62" s="8"/>
      <c r="D62" s="8"/>
      <c r="E62" s="8"/>
      <c r="F62" s="8"/>
      <c r="G62" s="8"/>
      <c r="H62" s="8"/>
    </row>
    <row r="63" spans="2:8" s="1" customFormat="1" ht="12.75">
      <c r="B63" s="8"/>
      <c r="C63" s="8"/>
      <c r="D63" s="8"/>
      <c r="E63" s="8"/>
      <c r="F63" s="8"/>
      <c r="G63" s="8"/>
      <c r="H63" s="8"/>
    </row>
    <row r="64" spans="2:8" s="1" customFormat="1" ht="12.75">
      <c r="B64" s="8"/>
      <c r="C64" s="8"/>
      <c r="D64" s="8"/>
      <c r="E64" s="8"/>
      <c r="F64" s="8"/>
      <c r="G64" s="8"/>
      <c r="H64" s="8"/>
    </row>
    <row r="65" spans="2:8" s="1" customFormat="1" ht="12.75">
      <c r="B65" s="8"/>
      <c r="C65" s="8"/>
      <c r="D65" s="8"/>
      <c r="E65" s="8"/>
      <c r="F65" s="8"/>
      <c r="G65" s="8"/>
      <c r="H65" s="8"/>
    </row>
    <row r="66" spans="2:8" s="1" customFormat="1" ht="12.75">
      <c r="B66" s="8"/>
      <c r="C66" s="8"/>
      <c r="D66" s="8"/>
      <c r="E66" s="8"/>
      <c r="F66" s="8"/>
      <c r="G66" s="8"/>
      <c r="H66" s="8"/>
    </row>
    <row r="67" spans="2:8" s="1" customFormat="1" ht="12.75">
      <c r="B67" s="8"/>
      <c r="C67" s="8"/>
      <c r="D67" s="8"/>
      <c r="E67" s="8"/>
      <c r="F67" s="8"/>
      <c r="G67" s="8"/>
      <c r="H67" s="8"/>
    </row>
    <row r="68" spans="2:8" s="1" customFormat="1" ht="12.75">
      <c r="B68" s="8"/>
      <c r="C68" s="8"/>
      <c r="D68" s="8"/>
      <c r="E68" s="8"/>
      <c r="F68" s="8"/>
      <c r="G68" s="8"/>
      <c r="H68" s="8"/>
    </row>
    <row r="69" spans="2:8" s="1" customFormat="1" ht="12.75">
      <c r="B69" s="8"/>
      <c r="C69" s="8"/>
      <c r="D69" s="8"/>
      <c r="E69" s="8"/>
      <c r="F69" s="8"/>
      <c r="G69" s="8"/>
      <c r="H69" s="8"/>
    </row>
    <row r="70" spans="2:8" s="1" customFormat="1" ht="12.75">
      <c r="B70" s="8"/>
      <c r="C70" s="8"/>
      <c r="D70" s="8"/>
      <c r="E70" s="8"/>
      <c r="F70" s="8"/>
      <c r="G70" s="8"/>
      <c r="H70" s="8"/>
    </row>
    <row r="71" spans="2:8" s="1" customFormat="1" ht="12.75">
      <c r="B71" s="8"/>
      <c r="C71" s="8"/>
      <c r="D71" s="8"/>
      <c r="E71" s="8"/>
      <c r="F71" s="8"/>
      <c r="G71" s="8"/>
      <c r="H71" s="8"/>
    </row>
    <row r="72" spans="2:8" s="1" customFormat="1" ht="12.75">
      <c r="B72" s="8"/>
      <c r="C72" s="8"/>
      <c r="D72" s="8"/>
      <c r="E72" s="8"/>
      <c r="F72" s="8"/>
      <c r="G72" s="8"/>
      <c r="H72" s="8"/>
    </row>
    <row r="73" spans="2:8" s="1" customFormat="1" ht="12.75">
      <c r="B73" s="8"/>
      <c r="C73" s="8"/>
      <c r="D73" s="8"/>
      <c r="E73" s="8"/>
      <c r="F73" s="8"/>
      <c r="G73" s="8"/>
      <c r="H73" s="8"/>
    </row>
    <row r="74" spans="2:8" s="1" customFormat="1" ht="12.75">
      <c r="B74" s="8"/>
      <c r="C74" s="8"/>
      <c r="D74" s="8"/>
      <c r="E74" s="8"/>
      <c r="F74" s="8"/>
      <c r="G74" s="8"/>
      <c r="H74" s="8"/>
    </row>
    <row r="75" spans="2:8" s="1" customFormat="1" ht="12.75">
      <c r="B75" s="8"/>
      <c r="C75" s="8"/>
      <c r="D75" s="8"/>
      <c r="E75" s="8"/>
      <c r="F75" s="8"/>
      <c r="G75" s="8"/>
      <c r="H75" s="8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mergeCells count="8">
    <mergeCell ref="A47:H47"/>
    <mergeCell ref="F8:F10"/>
    <mergeCell ref="G8:G10"/>
    <mergeCell ref="H8:H10"/>
    <mergeCell ref="B8:B10"/>
    <mergeCell ref="C8:C10"/>
    <mergeCell ref="D8:D10"/>
    <mergeCell ref="E8:E10"/>
  </mergeCells>
  <printOptions/>
  <pageMargins left="1.75" right="0.5" top="1.25" bottom="0.5" header="0.25" footer="0.2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Donna Lim</cp:lastModifiedBy>
  <cp:lastPrinted>2006-05-25T20:26:40Z</cp:lastPrinted>
  <dcterms:created xsi:type="dcterms:W3CDTF">2002-11-18T01:32:42Z</dcterms:created>
  <dcterms:modified xsi:type="dcterms:W3CDTF">2006-05-25T20:27:13Z</dcterms:modified>
  <cp:category/>
  <cp:version/>
  <cp:contentType/>
  <cp:contentStatus/>
</cp:coreProperties>
</file>